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90" windowHeight="7695" tabRatio="613" activeTab="5"/>
  </bookViews>
  <sheets>
    <sheet name="1-1林业草原改革发展2025" sheetId="1" r:id="rId1"/>
    <sheet name="油茶奖补资金汇总表" sheetId="2" state="hidden" r:id="rId2"/>
    <sheet name="国土绿化资金汇总表" sheetId="3" state="hidden" r:id="rId3"/>
    <sheet name="1-2株洲茶油奖补2025" sheetId="4" r:id="rId4"/>
    <sheet name="1-3永州茶油奖补2025" sheetId="5" r:id="rId5"/>
    <sheet name="1-4衡阳油茶奖补2025" sheetId="6" r:id="rId6"/>
    <sheet name="1-5邵阳油茶奖补2025" sheetId="7" r:id="rId7"/>
    <sheet name="1-6怀化油茶奖补2025" sheetId="8" r:id="rId8"/>
    <sheet name="1-7郴州国土绿化2025" sheetId="9" r:id="rId9"/>
    <sheet name="株洲国土绿化2024" sheetId="10" state="hidden" r:id="rId10"/>
    <sheet name="1-8永州国土绿化2025" sheetId="11" r:id="rId11"/>
  </sheets>
  <definedNames>
    <definedName name="_xlnm._FilterDatabase" localSheetId="0" hidden="1">'1-1林业草原改革发展2025'!$A$31:$I$79</definedName>
    <definedName name="_xlnm.Print_Area" localSheetId="0">'1-1林业草原改革发展2025'!$A$1:$H$79</definedName>
    <definedName name="_xlnm.Print_Area" localSheetId="3">'1-2株洲茶油奖补2025'!$A$1:$G$55</definedName>
    <definedName name="_xlnm.Print_Area" localSheetId="5">'1-4衡阳油茶奖补2025'!$A$1:$G$55</definedName>
    <definedName name="_xlnm.Print_Area" localSheetId="7">'1-6怀化油茶奖补2025'!$A$1:$G$54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<sst xmlns="http://schemas.openxmlformats.org/spreadsheetml/2006/main" count="1327" uniqueCount="548">
  <si>
    <r>
      <rPr>
        <sz val="11"/>
        <rFont val="宋体"/>
        <charset val="134"/>
      </rPr>
      <t>附件</t>
    </r>
    <r>
      <rPr>
        <sz val="11"/>
        <rFont val="Times New Roman"/>
        <charset val="134"/>
      </rPr>
      <t>1-1</t>
    </r>
  </si>
  <si>
    <r>
      <rPr>
        <b/>
        <sz val="14"/>
        <rFont val="宋体"/>
        <charset val="134"/>
      </rPr>
      <t>湖南省</t>
    </r>
    <r>
      <rPr>
        <b/>
        <sz val="14"/>
        <rFont val="Times New Roman"/>
        <charset val="134"/>
      </rPr>
      <t>2025</t>
    </r>
    <r>
      <rPr>
        <b/>
        <sz val="14"/>
        <rFont val="宋体"/>
        <charset val="134"/>
      </rPr>
      <t>年度林业草原改革发展专项资金（不含油茶产业发展示范奖补、国土绿化试点、国家公园支出）
转移支付区域绩效目标自评表</t>
    </r>
  </si>
  <si>
    <r>
      <rPr>
        <sz val="10"/>
        <rFont val="宋体"/>
        <charset val="134"/>
      </rPr>
      <t>（</t>
    </r>
    <r>
      <rPr>
        <sz val="10"/>
        <rFont val="Times New Roman"/>
        <charset val="134"/>
      </rPr>
      <t>2025</t>
    </r>
    <r>
      <rPr>
        <sz val="10"/>
        <rFont val="宋体"/>
        <charset val="134"/>
      </rPr>
      <t>年度）</t>
    </r>
  </si>
  <si>
    <r>
      <rPr>
        <sz val="10"/>
        <rFont val="宋体"/>
        <charset val="134"/>
      </rPr>
      <t>转移支付名称</t>
    </r>
  </si>
  <si>
    <r>
      <rPr>
        <sz val="10"/>
        <rFont val="宋体"/>
        <charset val="134"/>
      </rPr>
      <t>林业草原改革发展资金</t>
    </r>
  </si>
  <si>
    <r>
      <rPr>
        <sz val="10"/>
        <rFont val="宋体"/>
        <charset val="134"/>
      </rPr>
      <t>中央主管部门</t>
    </r>
  </si>
  <si>
    <r>
      <rPr>
        <sz val="10"/>
        <rFont val="宋体"/>
        <charset val="134"/>
      </rPr>
      <t>财政部、国家林业和草原局</t>
    </r>
  </si>
  <si>
    <r>
      <rPr>
        <sz val="10"/>
        <rFont val="宋体"/>
        <charset val="134"/>
      </rPr>
      <t>地方主管部门</t>
    </r>
  </si>
  <si>
    <t>湖南省林业局</t>
  </si>
  <si>
    <r>
      <rPr>
        <sz val="10"/>
        <rFont val="宋体"/>
        <charset val="134"/>
      </rPr>
      <t>资金使用单位</t>
    </r>
  </si>
  <si>
    <r>
      <rPr>
        <sz val="10"/>
        <rFont val="宋体"/>
        <charset val="134"/>
      </rPr>
      <t>资金投入情况</t>
    </r>
    <r>
      <rPr>
        <sz val="10"/>
        <rFont val="Times New Roman"/>
        <charset val="134"/>
      </rPr>
      <t xml:space="preserve"> 
</t>
    </r>
    <r>
      <rPr>
        <sz val="10"/>
        <rFont val="宋体"/>
        <charset val="134"/>
      </rPr>
      <t>（万元）</t>
    </r>
  </si>
  <si>
    <r>
      <rPr>
        <sz val="10"/>
        <rFont val="宋体"/>
        <charset val="134"/>
      </rPr>
      <t>全年预算数
（</t>
    </r>
    <r>
      <rPr>
        <sz val="10"/>
        <rFont val="Times New Roman"/>
        <charset val="134"/>
      </rPr>
      <t>A</t>
    </r>
    <r>
      <rPr>
        <sz val="10"/>
        <rFont val="宋体"/>
        <charset val="134"/>
      </rPr>
      <t>）</t>
    </r>
  </si>
  <si>
    <r>
      <rPr>
        <sz val="10"/>
        <rFont val="宋体"/>
        <charset val="134"/>
      </rPr>
      <t>全年执行数</t>
    </r>
    <r>
      <rPr>
        <sz val="10"/>
        <rFont val="Times New Roman"/>
        <charset val="134"/>
      </rPr>
      <t xml:space="preserve"> </t>
    </r>
    <r>
      <rPr>
        <sz val="10"/>
        <rFont val="宋体"/>
        <charset val="134"/>
      </rPr>
      <t>（</t>
    </r>
    <r>
      <rPr>
        <sz val="10"/>
        <rFont val="Times New Roman"/>
        <charset val="134"/>
      </rPr>
      <t>B</t>
    </r>
    <r>
      <rPr>
        <sz val="10"/>
        <rFont val="宋体"/>
        <charset val="134"/>
      </rPr>
      <t>）</t>
    </r>
  </si>
  <si>
    <r>
      <rPr>
        <sz val="10"/>
        <rFont val="宋体"/>
        <charset val="134"/>
      </rPr>
      <t xml:space="preserve">预算执行率
</t>
    </r>
    <r>
      <rPr>
        <sz val="10"/>
        <rFont val="Times New Roman"/>
        <charset val="134"/>
      </rPr>
      <t>B/A×100%)</t>
    </r>
  </si>
  <si>
    <r>
      <rPr>
        <sz val="10"/>
        <rFont val="宋体"/>
        <charset val="134"/>
      </rPr>
      <t>年度资金总额：</t>
    </r>
  </si>
  <si>
    <r>
      <rPr>
        <sz val="10"/>
        <rFont val="宋体"/>
        <charset val="134"/>
      </rPr>
      <t>其中：中央财政资金</t>
    </r>
  </si>
  <si>
    <r>
      <rPr>
        <sz val="10"/>
        <rFont val="Times New Roman"/>
        <charset val="134"/>
      </rPr>
      <t xml:space="preserve">      </t>
    </r>
    <r>
      <rPr>
        <sz val="10"/>
        <rFont val="宋体"/>
        <charset val="134"/>
      </rPr>
      <t>地方财政资金</t>
    </r>
  </si>
  <si>
    <r>
      <rPr>
        <sz val="10"/>
        <rFont val="Times New Roman"/>
        <charset val="134"/>
      </rPr>
      <t xml:space="preserve">      </t>
    </r>
    <r>
      <rPr>
        <sz val="10"/>
        <rFont val="宋体"/>
        <charset val="134"/>
      </rPr>
      <t>其他资金（自有资金、社会资本、以前年度结转结余资金等）</t>
    </r>
  </si>
  <si>
    <r>
      <rPr>
        <sz val="10"/>
        <rFont val="宋体"/>
        <charset val="134"/>
      </rPr>
      <t>资金管理情况</t>
    </r>
  </si>
  <si>
    <r>
      <rPr>
        <sz val="10"/>
        <rFont val="宋体"/>
        <charset val="134"/>
      </rPr>
      <t>情况说明</t>
    </r>
  </si>
  <si>
    <r>
      <rPr>
        <sz val="10"/>
        <rFont val="宋体"/>
        <charset val="134"/>
      </rPr>
      <t>存在问题和改进措施</t>
    </r>
  </si>
  <si>
    <r>
      <rPr>
        <sz val="10"/>
        <rFont val="宋体"/>
        <charset val="134"/>
      </rPr>
      <t>分配科学性</t>
    </r>
  </si>
  <si>
    <r>
      <rPr>
        <sz val="10"/>
        <rFont val="宋体"/>
        <charset val="134"/>
      </rPr>
      <t>资金分配规范性</t>
    </r>
  </si>
  <si>
    <t>严格按照《林业草原改革发展资金管理办法》的规定分配资金。资金按照按因素法与项目法相结合科学分配，除去有明确支持标准的资金按照因素法安排外，根据财政部、国家林草局等部局关于建立中央财政林业草原项目储备制度的相关要求，对接党中央、国务院的重大决策部署和国家重大战略任务，结合我省实际，建立滚动的林业重大项目储备库，进一步完善“进入一批、执行一批、退出一批、补充一批” 滚动项目库管理体系。资金分配依据明确，严格按照预算和项目需求进行分配，资金分配基本合理</t>
  </si>
  <si>
    <r>
      <rPr>
        <sz val="10"/>
        <rFont val="宋体"/>
        <charset val="134"/>
      </rPr>
      <t>资金分配合理性</t>
    </r>
  </si>
  <si>
    <r>
      <rPr>
        <sz val="10"/>
        <rFont val="宋体"/>
        <charset val="134"/>
      </rPr>
      <t>下达及时性</t>
    </r>
  </si>
  <si>
    <r>
      <rPr>
        <sz val="10"/>
        <rFont val="宋体"/>
        <charset val="134"/>
      </rPr>
      <t>资金分解下达进度</t>
    </r>
  </si>
  <si>
    <t>我省按照预算法及其实施条例、转移支付管理制度规定以及资金管理办法规定的要求分解下达资金，2025年中央财政林业草原改革发展资金已全部下达，资金到位率100%。</t>
  </si>
  <si>
    <r>
      <rPr>
        <sz val="10"/>
        <rFont val="宋体"/>
        <charset val="134"/>
      </rPr>
      <t>资金到位率</t>
    </r>
  </si>
  <si>
    <r>
      <rPr>
        <sz val="10"/>
        <rFont val="宋体"/>
        <charset val="134"/>
      </rPr>
      <t>拨付合规性</t>
    </r>
  </si>
  <si>
    <r>
      <rPr>
        <sz val="10"/>
        <rFont val="宋体"/>
        <charset val="134"/>
      </rPr>
      <t>资金拨付合规性</t>
    </r>
  </si>
  <si>
    <t>我省严格按照国库集中支付制度有关规定支付资金，未出现违规将资金从国库转入财政专户或支付到预算单位实有资金账户等问题，项目支付进度按照实施方案和项目合同支付。</t>
  </si>
  <si>
    <r>
      <rPr>
        <sz val="10"/>
        <rFont val="宋体"/>
        <charset val="134"/>
      </rPr>
      <t>资金项目支付进度</t>
    </r>
  </si>
  <si>
    <r>
      <rPr>
        <sz val="10"/>
        <rFont val="宋体"/>
        <charset val="134"/>
      </rPr>
      <t>使用规范性</t>
    </r>
  </si>
  <si>
    <r>
      <rPr>
        <sz val="10"/>
        <rFont val="宋体"/>
        <charset val="134"/>
      </rPr>
      <t>资金使用规范性</t>
    </r>
  </si>
  <si>
    <t>为保证中央财政资金的使用和安全运行，各级财政局、林业主管部门坚持“专款专用”原则，严格资金使用范围和用途。各单位按照财务制度有关规定对资金进行专项核算，建立较为规范的工作台账，做到账账相符、账表相符、账实相符。我省已建成全省全省统一的惠民惠农财政补贴资金“一卡通”阳光审批系统，实现了惠民惠农资金补贴对象数据采集、资金申报、分级审批全流程线上办理、公开公示，确保了惠民惠农补助资金及时、足额、安全发放。目前暂未发现截留、挤占、挪用或擅自调整等问题。</t>
  </si>
  <si>
    <r>
      <rPr>
        <sz val="10"/>
        <rFont val="宋体"/>
        <charset val="134"/>
      </rPr>
      <t>项目库管理情况</t>
    </r>
  </si>
  <si>
    <t>项目在预算一体化系统中入库管理</t>
  </si>
  <si>
    <r>
      <rPr>
        <sz val="10"/>
        <rFont val="宋体"/>
        <charset val="134"/>
      </rPr>
      <t>执行准确性</t>
    </r>
  </si>
  <si>
    <r>
      <rPr>
        <sz val="10"/>
        <rFont val="宋体"/>
        <charset val="134"/>
      </rPr>
      <t>执行制度健全性</t>
    </r>
  </si>
  <si>
    <t>根据《林业草原改革发展资金管理办法》等一系列制度文件，建立林草专项资金相关的预算绩效评估、绩效目标管理、绩效运行监控、绩效评价管理、绩效结果应用等预算绩效管理各环节管理机制。</t>
  </si>
  <si>
    <r>
      <rPr>
        <sz val="10"/>
        <rFont val="宋体"/>
        <charset val="134"/>
      </rPr>
      <t>制度执行有效性</t>
    </r>
  </si>
  <si>
    <r>
      <rPr>
        <sz val="10"/>
        <rFont val="宋体"/>
        <charset val="134"/>
      </rPr>
      <t>预算绩效管理情况</t>
    </r>
  </si>
  <si>
    <r>
      <rPr>
        <sz val="10"/>
        <rFont val="宋体"/>
        <charset val="134"/>
      </rPr>
      <t>绩效目标下达情况</t>
    </r>
  </si>
  <si>
    <r>
      <rPr>
        <sz val="10"/>
        <rFont val="宋体"/>
        <charset val="134"/>
      </rPr>
      <t>全省林草系统已实现预算绩效目标与预算编制同步申报、审核、批复、公开，</t>
    </r>
    <r>
      <rPr>
        <sz val="10"/>
        <rFont val="Times New Roman"/>
        <charset val="134"/>
      </rPr>
      <t>2025</t>
    </r>
    <r>
      <rPr>
        <sz val="10"/>
        <rFont val="宋体"/>
        <charset val="134"/>
      </rPr>
      <t>年度中央林业草原改革发展资金区域绩效目标均按照规定细化预算并下达绩效目标到项目实施单位</t>
    </r>
  </si>
  <si>
    <r>
      <rPr>
        <sz val="10"/>
        <rFont val="宋体"/>
        <charset val="134"/>
      </rPr>
      <t>开展绩效监控情况</t>
    </r>
  </si>
  <si>
    <t>全省预算项目按要求在预算一体化系统里面开展了自行监控，并下达自行监控处置意见，均在处置期限内按照要求完成相应处置。</t>
  </si>
  <si>
    <r>
      <rPr>
        <sz val="10"/>
        <rFont val="宋体"/>
        <charset val="134"/>
      </rPr>
      <t>绩效自评开展情况</t>
    </r>
  </si>
  <si>
    <t>2026年3月2日，我省省林业局下发了《关于开展2025年度中央对地方转移支付预算执行情况绩效自评工作的通知》，按照“县级自查、市级抽查、省级核查”的方式，组织全省林草系统全面开展资金稽查和绩效评价工作。截至绩效自评报告日，各市州、县（市、区）林业部门及省直相关单位全部按要求提交了自评报告及自评表。</t>
  </si>
  <si>
    <r>
      <rPr>
        <sz val="10"/>
        <rFont val="宋体"/>
        <charset val="134"/>
      </rPr>
      <t>支出责任履行情况</t>
    </r>
  </si>
  <si>
    <r>
      <rPr>
        <sz val="10"/>
        <rFont val="宋体"/>
        <charset val="134"/>
      </rPr>
      <t>省级履行支出责任情况</t>
    </r>
  </si>
  <si>
    <t>多措并举落实支出责任，一方面加大转移支付下达力度，及时下达转移支付资金，加强转移支付管理，有力推动县（市、区）加快支出进度；另一方面我省各级财政安排了林业草原改革发展资金配套资金，较好地履行了支出责任。</t>
  </si>
  <si>
    <r>
      <rPr>
        <sz val="10"/>
        <rFont val="宋体"/>
        <charset val="134"/>
      </rPr>
      <t>市级履行支出责任情况</t>
    </r>
  </si>
  <si>
    <t>市级支出责任履行基本到位</t>
  </si>
  <si>
    <r>
      <rPr>
        <sz val="10"/>
        <rFont val="宋体"/>
        <charset val="134"/>
      </rPr>
      <t>县级履行支出责任情况</t>
    </r>
  </si>
  <si>
    <t>县级支出责任履行存在一定差距，配套资金到位不及时。</t>
  </si>
  <si>
    <r>
      <rPr>
        <sz val="10"/>
        <rFont val="宋体"/>
        <charset val="134"/>
      </rPr>
      <t>总体
目标
完成
情况</t>
    </r>
  </si>
  <si>
    <r>
      <rPr>
        <sz val="10"/>
        <rFont val="宋体"/>
        <charset val="134"/>
      </rPr>
      <t>总体目标</t>
    </r>
  </si>
  <si>
    <r>
      <rPr>
        <sz val="10"/>
        <rFont val="宋体"/>
        <charset val="134"/>
      </rPr>
      <t>全年实际完成情况</t>
    </r>
  </si>
  <si>
    <t>科学开展大规模国土绿化行动，增加三北区以外造林面积、提升森林质量，通过退化草原修复治理促进生态状况明显改善，巩固退耕还林还草成果，促进油茶产业发展，强化林业草原支撑保障体系建设，支持开展森林草原航空消防，提升相关地区森林草原防火巡护能力，有效降低火情早期处置响应时间；职工和周边群众满意度不低于85%。</t>
  </si>
  <si>
    <r>
      <rPr>
        <sz val="10"/>
        <rFont val="Times New Roman"/>
        <charset val="134"/>
      </rPr>
      <t>2025</t>
    </r>
    <r>
      <rPr>
        <sz val="10"/>
        <rFont val="宋体"/>
        <charset val="134"/>
      </rPr>
      <t>年度全省林业系统开拓创新，砥砺奋进，林业事业发展稳中有进、稳中向好，年度目标任务圆满完成。湖南三项林业重点工作获自然资源部、国家林草局联合通报表扬，被国家林草局评为年度实绩突出省份，且位列全国第一。林业产业总产值达</t>
    </r>
    <r>
      <rPr>
        <sz val="10"/>
        <rFont val="Times New Roman"/>
        <charset val="134"/>
      </rPr>
      <t>6143</t>
    </r>
    <r>
      <rPr>
        <sz val="10"/>
        <rFont val="宋体"/>
        <charset val="134"/>
      </rPr>
      <t>亿元，较</t>
    </r>
    <r>
      <rPr>
        <sz val="10"/>
        <rFont val="Times New Roman"/>
        <charset val="134"/>
      </rPr>
      <t>“</t>
    </r>
    <r>
      <rPr>
        <sz val="10"/>
        <rFont val="宋体"/>
        <charset val="134"/>
      </rPr>
      <t>十三五</t>
    </r>
    <r>
      <rPr>
        <sz val="10"/>
        <rFont val="Times New Roman"/>
        <charset val="134"/>
      </rPr>
      <t>”</t>
    </r>
    <r>
      <rPr>
        <sz val="10"/>
        <rFont val="宋体"/>
        <charset val="134"/>
      </rPr>
      <t>末均有较大增涨；森林火灾受害率和林业有害生物年均成灾率都低于国家控制标准。林区职工和周边群众满意度</t>
    </r>
    <r>
      <rPr>
        <sz val="10"/>
        <rFont val="Times New Roman"/>
        <charset val="134"/>
      </rPr>
      <t>88%</t>
    </r>
    <r>
      <rPr>
        <sz val="10"/>
        <rFont val="宋体"/>
        <charset val="134"/>
      </rPr>
      <t>。</t>
    </r>
  </si>
  <si>
    <t>绩效指标</t>
  </si>
  <si>
    <r>
      <rPr>
        <sz val="11"/>
        <rFont val="宋体"/>
        <charset val="134"/>
      </rPr>
      <t>一级指标</t>
    </r>
  </si>
  <si>
    <r>
      <rPr>
        <sz val="11"/>
        <rFont val="宋体"/>
        <charset val="134"/>
      </rPr>
      <t>二级指标</t>
    </r>
  </si>
  <si>
    <t>三级指标</t>
  </si>
  <si>
    <r>
      <rPr>
        <sz val="11"/>
        <rFont val="宋体"/>
        <charset val="134"/>
      </rPr>
      <t>指标值</t>
    </r>
  </si>
  <si>
    <t>下达情况</t>
  </si>
  <si>
    <r>
      <rPr>
        <sz val="11"/>
        <rFont val="宋体"/>
        <charset val="134"/>
      </rPr>
      <t>实际执行情况</t>
    </r>
  </si>
  <si>
    <r>
      <rPr>
        <sz val="11"/>
        <rFont val="宋体"/>
        <charset val="134"/>
      </rPr>
      <t>未完成原因和改进措施</t>
    </r>
  </si>
  <si>
    <r>
      <rPr>
        <sz val="11"/>
        <rFont val="宋体"/>
        <charset val="134"/>
      </rPr>
      <t>产出</t>
    </r>
    <r>
      <rPr>
        <sz val="11"/>
        <rFont val="Times New Roman"/>
        <charset val="134"/>
      </rPr>
      <t xml:space="preserve"> </t>
    </r>
    <r>
      <rPr>
        <sz val="11"/>
        <rFont val="宋体"/>
        <charset val="134"/>
      </rPr>
      <t>指标</t>
    </r>
  </si>
  <si>
    <t>数量指标</t>
  </si>
  <si>
    <r>
      <rPr>
        <sz val="11"/>
        <rFont val="宋体"/>
        <charset val="134"/>
      </rPr>
      <t>新一轮退耕还林延长期补助面积</t>
    </r>
    <r>
      <rPr>
        <sz val="11"/>
        <rFont val="Times New Roman"/>
        <charset val="134"/>
      </rPr>
      <t>(</t>
    </r>
    <r>
      <rPr>
        <sz val="11"/>
        <rFont val="宋体"/>
        <charset val="134"/>
      </rPr>
      <t>亩</t>
    </r>
    <r>
      <rPr>
        <sz val="11"/>
        <rFont val="Times New Roman"/>
        <charset val="134"/>
      </rPr>
      <t>)</t>
    </r>
  </si>
  <si>
    <t>一是部分地区验收工作尚未完成；二是受季节性或极端气候影响，需进行补植补造。</t>
  </si>
  <si>
    <r>
      <rPr>
        <sz val="11"/>
        <rFont val="宋体"/>
        <charset val="134"/>
      </rPr>
      <t>油茶新造面积</t>
    </r>
    <r>
      <rPr>
        <sz val="11"/>
        <rFont val="Times New Roman"/>
        <charset val="134"/>
      </rPr>
      <t>(</t>
    </r>
    <r>
      <rPr>
        <sz val="11"/>
        <rFont val="宋体"/>
        <charset val="134"/>
      </rPr>
      <t>万亩</t>
    </r>
    <r>
      <rPr>
        <sz val="11"/>
        <rFont val="Times New Roman"/>
        <charset val="134"/>
      </rPr>
      <t>)</t>
    </r>
  </si>
  <si>
    <t>一是部分地区自查验收工作尚未完成；二是受季节性或极端气候影响，需进行补植补造；三是因土地流转难度大，实施主体积极性不高、用地政策等因素导致进度偏慢。</t>
  </si>
  <si>
    <r>
      <rPr>
        <sz val="10"/>
        <rFont val="Times New Roman"/>
        <charset val="134"/>
      </rPr>
      <t xml:space="preserve">    </t>
    </r>
    <r>
      <rPr>
        <sz val="10"/>
        <rFont val="SimSun"/>
        <charset val="134"/>
      </rPr>
      <t>其中：</t>
    </r>
    <r>
      <rPr>
        <sz val="10"/>
        <rFont val="Times New Roman"/>
        <charset val="134"/>
      </rPr>
      <t>2024</t>
    </r>
    <r>
      <rPr>
        <sz val="10"/>
        <rFont val="SimSun"/>
        <charset val="134"/>
      </rPr>
      <t>年油茶产业发展示范奖补项目面积</t>
    </r>
    <r>
      <rPr>
        <sz val="10"/>
        <rFont val="Times New Roman"/>
        <charset val="134"/>
      </rPr>
      <t>(</t>
    </r>
    <r>
      <rPr>
        <sz val="10"/>
        <rFont val="SimSun"/>
        <charset val="134"/>
      </rPr>
      <t>万亩</t>
    </r>
    <r>
      <rPr>
        <sz val="10"/>
        <rFont val="Times New Roman"/>
        <charset val="134"/>
      </rPr>
      <t>)</t>
    </r>
  </si>
  <si>
    <r>
      <rPr>
        <sz val="11"/>
        <rFont val="宋体"/>
        <charset val="134"/>
      </rPr>
      <t>油茶低产低效林改造面积</t>
    </r>
    <r>
      <rPr>
        <sz val="11"/>
        <rFont val="Times New Roman"/>
        <charset val="134"/>
      </rPr>
      <t>(</t>
    </r>
    <r>
      <rPr>
        <sz val="11"/>
        <rFont val="宋体"/>
        <charset val="134"/>
      </rPr>
      <t>万亩</t>
    </r>
    <r>
      <rPr>
        <sz val="11"/>
        <rFont val="Times New Roman"/>
        <charset val="134"/>
      </rPr>
      <t>)</t>
    </r>
  </si>
  <si>
    <t>一是部分地区验收工作尚未完成；二是受季节性或极端气候影响，需进行补植补造</t>
  </si>
  <si>
    <r>
      <rPr>
        <sz val="10"/>
        <rFont val="Times New Roman"/>
        <charset val="134"/>
      </rPr>
      <t xml:space="preserve">    </t>
    </r>
    <r>
      <rPr>
        <sz val="10"/>
        <rFont val="SimSun"/>
        <charset val="134"/>
      </rPr>
      <t>其中：</t>
    </r>
    <r>
      <rPr>
        <sz val="10"/>
        <rFont val="Times New Roman"/>
        <charset val="134"/>
      </rPr>
      <t>2023</t>
    </r>
    <r>
      <rPr>
        <sz val="10"/>
        <rFont val="SimSun"/>
        <charset val="134"/>
      </rPr>
      <t>年油茶产业发展示范奖补项目面积</t>
    </r>
    <r>
      <rPr>
        <sz val="10"/>
        <rFont val="Times New Roman"/>
        <charset val="134"/>
      </rPr>
      <t>(</t>
    </r>
    <r>
      <rPr>
        <sz val="10"/>
        <rFont val="SimSun"/>
        <charset val="134"/>
      </rPr>
      <t>万亩</t>
    </r>
    <r>
      <rPr>
        <sz val="10"/>
        <rFont val="Times New Roman"/>
        <charset val="134"/>
      </rPr>
      <t>)</t>
    </r>
  </si>
  <si>
    <r>
      <rPr>
        <sz val="10"/>
        <rFont val="Times New Roman"/>
        <charset val="134"/>
      </rPr>
      <t xml:space="preserve">                2024</t>
    </r>
    <r>
      <rPr>
        <sz val="10"/>
        <rFont val="SimSun"/>
        <charset val="134"/>
      </rPr>
      <t>年油茶产业发展示范奖补项目面积</t>
    </r>
    <r>
      <rPr>
        <sz val="10"/>
        <rFont val="Times New Roman"/>
        <charset val="134"/>
      </rPr>
      <t>(</t>
    </r>
    <r>
      <rPr>
        <sz val="10"/>
        <rFont val="SimSun"/>
        <charset val="134"/>
      </rPr>
      <t>万亩</t>
    </r>
    <r>
      <rPr>
        <sz val="10"/>
        <rFont val="Times New Roman"/>
        <charset val="134"/>
      </rPr>
      <t>)</t>
    </r>
  </si>
  <si>
    <t>造林面积(万亩)</t>
  </si>
  <si>
    <t>部分地区项目尚未完工</t>
  </si>
  <si>
    <r>
      <rPr>
        <sz val="10"/>
        <rFont val="Times New Roman"/>
        <charset val="134"/>
      </rPr>
      <t xml:space="preserve">    </t>
    </r>
    <r>
      <rPr>
        <sz val="10"/>
        <rFont val="SimSun"/>
        <charset val="134"/>
      </rPr>
      <t>其中：</t>
    </r>
    <r>
      <rPr>
        <sz val="10"/>
        <rFont val="Times New Roman"/>
        <charset val="134"/>
      </rPr>
      <t>2024</t>
    </r>
    <r>
      <rPr>
        <sz val="10"/>
        <rFont val="SimSun"/>
        <charset val="134"/>
      </rPr>
      <t>年国土绿化示范项目面积</t>
    </r>
    <r>
      <rPr>
        <sz val="10"/>
        <rFont val="Times New Roman"/>
        <charset val="134"/>
      </rPr>
      <t>(</t>
    </r>
    <r>
      <rPr>
        <sz val="10"/>
        <rFont val="SimSun"/>
        <charset val="134"/>
      </rPr>
      <t>万亩</t>
    </r>
    <r>
      <rPr>
        <sz val="10"/>
        <rFont val="Times New Roman"/>
        <charset val="134"/>
      </rPr>
      <t>)</t>
    </r>
  </si>
  <si>
    <r>
      <rPr>
        <sz val="11"/>
        <rFont val="宋体"/>
        <charset val="134"/>
      </rPr>
      <t>森林质量提升面积</t>
    </r>
    <r>
      <rPr>
        <sz val="11"/>
        <rFont val="Times New Roman"/>
        <charset val="134"/>
      </rPr>
      <t>(</t>
    </r>
    <r>
      <rPr>
        <sz val="11"/>
        <rFont val="宋体"/>
        <charset val="134"/>
      </rPr>
      <t>万亩</t>
    </r>
    <r>
      <rPr>
        <sz val="11"/>
        <rFont val="Times New Roman"/>
        <charset val="134"/>
      </rPr>
      <t>)</t>
    </r>
  </si>
  <si>
    <t>指标下达较晚，部分地区项目2025年未实施，目前正在全力建设中。</t>
  </si>
  <si>
    <r>
      <rPr>
        <sz val="11"/>
        <rFont val="宋体"/>
        <charset val="134"/>
      </rPr>
      <t>草原生态修复治理面积</t>
    </r>
    <r>
      <rPr>
        <sz val="11"/>
        <rFont val="Times New Roman"/>
        <charset val="134"/>
      </rPr>
      <t>(</t>
    </r>
    <r>
      <rPr>
        <sz val="11"/>
        <rFont val="宋体"/>
        <charset val="134"/>
      </rPr>
      <t>万亩</t>
    </r>
    <r>
      <rPr>
        <sz val="11"/>
        <rFont val="Times New Roman"/>
        <charset val="134"/>
      </rPr>
      <t>)</t>
    </r>
  </si>
  <si>
    <r>
      <rPr>
        <sz val="11"/>
        <rFont val="宋体"/>
        <charset val="134"/>
      </rPr>
      <t>因草原物种特性，项目于</t>
    </r>
    <r>
      <rPr>
        <sz val="11"/>
        <rFont val="Times New Roman"/>
        <charset val="134"/>
      </rPr>
      <t>2026</t>
    </r>
    <r>
      <rPr>
        <sz val="11"/>
        <rFont val="宋体"/>
        <charset val="134"/>
      </rPr>
      <t>年秋季实施</t>
    </r>
  </si>
  <si>
    <r>
      <rPr>
        <sz val="11"/>
        <rFont val="宋体"/>
        <charset val="134"/>
      </rPr>
      <t>松材线虫病防治面积</t>
    </r>
    <r>
      <rPr>
        <sz val="11"/>
        <rFont val="Times New Roman"/>
        <charset val="134"/>
      </rPr>
      <t>(</t>
    </r>
    <r>
      <rPr>
        <sz val="11"/>
        <rFont val="宋体"/>
        <charset val="134"/>
      </rPr>
      <t>万亩</t>
    </r>
    <r>
      <rPr>
        <sz val="11"/>
        <rFont val="Times New Roman"/>
        <charset val="134"/>
      </rPr>
      <t>)</t>
    </r>
  </si>
  <si>
    <r>
      <rPr>
        <sz val="11"/>
        <rFont val="宋体"/>
        <charset val="134"/>
      </rPr>
      <t>美国白蛾等其他重大林业有害生物防治任务</t>
    </r>
    <r>
      <rPr>
        <sz val="11"/>
        <rFont val="Times New Roman"/>
        <charset val="134"/>
      </rPr>
      <t>(</t>
    </r>
    <r>
      <rPr>
        <sz val="11"/>
        <rFont val="宋体"/>
        <charset val="134"/>
      </rPr>
      <t>万亩次</t>
    </r>
    <r>
      <rPr>
        <sz val="11"/>
        <rFont val="Times New Roman"/>
        <charset val="134"/>
      </rPr>
      <t>)</t>
    </r>
  </si>
  <si>
    <r>
      <rPr>
        <sz val="11"/>
        <rFont val="宋体"/>
        <charset val="134"/>
      </rPr>
      <t>国家重点林木良种基地和国家林草种质资源库当年任务面积</t>
    </r>
    <r>
      <rPr>
        <sz val="11"/>
        <rFont val="Times New Roman"/>
        <charset val="134"/>
      </rPr>
      <t>(</t>
    </r>
    <r>
      <rPr>
        <sz val="11"/>
        <rFont val="宋体"/>
        <charset val="134"/>
      </rPr>
      <t>万亩</t>
    </r>
    <r>
      <rPr>
        <sz val="11"/>
        <rFont val="Times New Roman"/>
        <charset val="134"/>
      </rPr>
      <t>)</t>
    </r>
  </si>
  <si>
    <r>
      <rPr>
        <sz val="11"/>
        <rFont val="宋体"/>
        <charset val="134"/>
      </rPr>
      <t>林木良种苗木培育数量</t>
    </r>
    <r>
      <rPr>
        <sz val="11"/>
        <rFont val="Times New Roman"/>
        <charset val="134"/>
      </rPr>
      <t>(</t>
    </r>
    <r>
      <rPr>
        <sz val="11"/>
        <rFont val="宋体"/>
        <charset val="134"/>
      </rPr>
      <t>万株</t>
    </r>
    <r>
      <rPr>
        <sz val="11"/>
        <rFont val="Times New Roman"/>
        <charset val="134"/>
      </rPr>
      <t>)</t>
    </r>
  </si>
  <si>
    <r>
      <rPr>
        <sz val="11"/>
        <rFont val="宋体"/>
        <charset val="134"/>
      </rPr>
      <t>林草科技推广项目数量</t>
    </r>
    <r>
      <rPr>
        <sz val="11"/>
        <rFont val="Times New Roman"/>
        <charset val="134"/>
      </rPr>
      <t>(</t>
    </r>
    <r>
      <rPr>
        <sz val="11"/>
        <rFont val="宋体"/>
        <charset val="134"/>
      </rPr>
      <t>个</t>
    </r>
    <r>
      <rPr>
        <sz val="11"/>
        <rFont val="Times New Roman"/>
        <charset val="134"/>
      </rPr>
      <t>)</t>
    </r>
  </si>
  <si>
    <r>
      <rPr>
        <sz val="11"/>
        <rFont val="宋体"/>
        <charset val="134"/>
      </rPr>
      <t>全国性林草湿荒综合监测项目样地数量</t>
    </r>
    <r>
      <rPr>
        <sz val="11"/>
        <rFont val="Times New Roman"/>
        <charset val="134"/>
      </rPr>
      <t>(</t>
    </r>
    <r>
      <rPr>
        <sz val="11"/>
        <rFont val="宋体"/>
        <charset val="134"/>
      </rPr>
      <t>个</t>
    </r>
    <r>
      <rPr>
        <sz val="11"/>
        <rFont val="Times New Roman"/>
        <charset val="134"/>
      </rPr>
      <t>)</t>
    </r>
  </si>
  <si>
    <r>
      <rPr>
        <sz val="11"/>
        <rFont val="宋体"/>
        <charset val="134"/>
      </rPr>
      <t>全国性林草湿荒综合监测项目图斑监测数量</t>
    </r>
    <r>
      <rPr>
        <sz val="11"/>
        <rFont val="Times New Roman"/>
        <charset val="134"/>
      </rPr>
      <t>(</t>
    </r>
    <r>
      <rPr>
        <sz val="11"/>
        <rFont val="宋体"/>
        <charset val="134"/>
      </rPr>
      <t>个</t>
    </r>
    <r>
      <rPr>
        <sz val="11"/>
        <rFont val="Times New Roman"/>
        <charset val="134"/>
      </rPr>
      <t>)</t>
    </r>
  </si>
  <si>
    <t>巡护面积(万亩)</t>
  </si>
  <si>
    <r>
      <rPr>
        <sz val="11"/>
        <rFont val="宋体"/>
        <charset val="134"/>
      </rPr>
      <t>≥</t>
    </r>
    <r>
      <rPr>
        <sz val="11"/>
        <rFont val="Times New Roman"/>
        <charset val="134"/>
      </rPr>
      <t>52500</t>
    </r>
  </si>
  <si>
    <t>飞机飞行时长（小时）</t>
  </si>
  <si>
    <r>
      <rPr>
        <sz val="11"/>
        <rFont val="宋体"/>
        <charset val="134"/>
      </rPr>
      <t>≥</t>
    </r>
    <r>
      <rPr>
        <sz val="11"/>
        <rFont val="Times New Roman"/>
        <charset val="134"/>
      </rPr>
      <t>240</t>
    </r>
  </si>
  <si>
    <t>≥240</t>
  </si>
  <si>
    <t>布防飞机数量（架）</t>
  </si>
  <si>
    <t>≥1</t>
  </si>
  <si>
    <t>质量指标</t>
  </si>
  <si>
    <r>
      <rPr>
        <sz val="11"/>
        <rFont val="宋体"/>
        <charset val="134"/>
      </rPr>
      <t>油茶新造成活率</t>
    </r>
    <r>
      <rPr>
        <sz val="11"/>
        <rFont val="Times New Roman"/>
        <charset val="134"/>
      </rPr>
      <t>(%)</t>
    </r>
  </si>
  <si>
    <r>
      <rPr>
        <sz val="11"/>
        <rFont val="宋体"/>
        <charset val="134"/>
      </rPr>
      <t>≥</t>
    </r>
    <r>
      <rPr>
        <sz val="11"/>
        <rFont val="Times New Roman"/>
        <charset val="134"/>
      </rPr>
      <t>85</t>
    </r>
  </si>
  <si>
    <r>
      <rPr>
        <sz val="11"/>
        <rFont val="宋体"/>
        <charset val="134"/>
      </rPr>
      <t>低产低效林改造油茶存活率</t>
    </r>
    <r>
      <rPr>
        <sz val="11"/>
        <rFont val="Times New Roman"/>
        <charset val="134"/>
      </rPr>
      <t>(%)</t>
    </r>
  </si>
  <si>
    <r>
      <rPr>
        <sz val="11"/>
        <rFont val="宋体"/>
        <charset val="134"/>
      </rPr>
      <t>≥</t>
    </r>
    <r>
      <rPr>
        <sz val="11"/>
        <rFont val="Times New Roman"/>
        <charset val="134"/>
      </rPr>
      <t>90</t>
    </r>
  </si>
  <si>
    <r>
      <rPr>
        <sz val="11"/>
        <rFont val="宋体"/>
        <charset val="134"/>
      </rPr>
      <t>油茶良种使用率</t>
    </r>
    <r>
      <rPr>
        <sz val="11"/>
        <rFont val="Times New Roman"/>
        <charset val="134"/>
      </rPr>
      <t>(%)</t>
    </r>
  </si>
  <si>
    <t>造林面积合格率(%)</t>
  </si>
  <si>
    <t>≥85</t>
  </si>
  <si>
    <t>森林质量提升面积合格率(%)</t>
  </si>
  <si>
    <t>草原生态修复治理质量达标率(%)</t>
  </si>
  <si>
    <r>
      <rPr>
        <sz val="11"/>
        <rFont val="宋体"/>
        <charset val="134"/>
      </rPr>
      <t>松材线虫病防控目标任务完成率</t>
    </r>
    <r>
      <rPr>
        <sz val="11"/>
        <rFont val="Times New Roman"/>
        <charset val="134"/>
      </rPr>
      <t>(</t>
    </r>
    <r>
      <rPr>
        <sz val="11"/>
        <rFont val="宋体"/>
        <charset val="134"/>
      </rPr>
      <t>同林长制考核细则</t>
    </r>
    <r>
      <rPr>
        <sz val="11"/>
        <rFont val="Times New Roman"/>
        <charset val="134"/>
      </rPr>
      <t>)(%)</t>
    </r>
  </si>
  <si>
    <t>≥70</t>
  </si>
  <si>
    <t>是否显著提升护林巡护能力</t>
  </si>
  <si>
    <t>显著提升</t>
  </si>
  <si>
    <t>实际完成飞行小时数/计划小时数(%)</t>
  </si>
  <si>
    <t>≥80</t>
  </si>
  <si>
    <t>≥80%</t>
  </si>
  <si>
    <t>布局计划完成率(%)</t>
  </si>
  <si>
    <t>≥95</t>
  </si>
  <si>
    <t>≥95%</t>
  </si>
  <si>
    <t>森林火灾受害率(‰)</t>
  </si>
  <si>
    <r>
      <rPr>
        <sz val="11"/>
        <rFont val="宋体"/>
        <charset val="134"/>
      </rPr>
      <t>≤</t>
    </r>
    <r>
      <rPr>
        <sz val="11"/>
        <rFont val="Times New Roman"/>
        <charset val="134"/>
      </rPr>
      <t>0.9</t>
    </r>
  </si>
  <si>
    <t>是否有效降低火情早期处置响应时间</t>
  </si>
  <si>
    <t>是</t>
  </si>
  <si>
    <t>时效指标</t>
  </si>
  <si>
    <r>
      <rPr>
        <sz val="11"/>
        <rFont val="宋体"/>
        <charset val="134"/>
      </rPr>
      <t>油茶新造当期任务完成率</t>
    </r>
    <r>
      <rPr>
        <sz val="11"/>
        <rFont val="Times New Roman"/>
        <charset val="134"/>
      </rPr>
      <t>(%)</t>
    </r>
  </si>
  <si>
    <t>一是因受季节和天气制约，需在2026年春季实施；二是部分地区符合油茶产业发展用地减少，因地块落实困难，无法开展施工。</t>
  </si>
  <si>
    <r>
      <rPr>
        <sz val="11"/>
        <rFont val="宋体"/>
        <charset val="134"/>
      </rPr>
      <t>油茶改造当期任务完成率</t>
    </r>
    <r>
      <rPr>
        <sz val="11"/>
        <rFont val="Times New Roman"/>
        <charset val="134"/>
      </rPr>
      <t>(%)</t>
    </r>
  </si>
  <si>
    <r>
      <rPr>
        <sz val="11"/>
        <rFont val="宋体"/>
        <charset val="134"/>
      </rPr>
      <t>造林当期任务完成率</t>
    </r>
    <r>
      <rPr>
        <sz val="11"/>
        <rFont val="Times New Roman"/>
        <charset val="134"/>
      </rPr>
      <t>(%)</t>
    </r>
  </si>
  <si>
    <r>
      <rPr>
        <sz val="11"/>
        <rFont val="宋体"/>
        <charset val="134"/>
      </rPr>
      <t>森林质量提升当期任务完成率</t>
    </r>
    <r>
      <rPr>
        <sz val="11"/>
        <rFont val="Times New Roman"/>
        <charset val="134"/>
      </rPr>
      <t>(%)</t>
    </r>
  </si>
  <si>
    <t>受季节影响部分地区项目在2026年春季实施，目前正在全力建设中。</t>
  </si>
  <si>
    <t>接到处置指令后响应时间(小时）</t>
  </si>
  <si>
    <r>
      <rPr>
        <sz val="11"/>
        <rFont val="宋体"/>
        <charset val="134"/>
      </rPr>
      <t>≤</t>
    </r>
    <r>
      <rPr>
        <sz val="11"/>
        <rFont val="Times New Roman"/>
        <charset val="134"/>
      </rPr>
      <t>2</t>
    </r>
  </si>
  <si>
    <r>
      <rPr>
        <sz val="11"/>
        <rFont val="宋体"/>
        <charset val="134"/>
      </rPr>
      <t>草原生态修复治理当期任务完成率</t>
    </r>
    <r>
      <rPr>
        <sz val="11"/>
        <rFont val="Times New Roman"/>
        <charset val="134"/>
      </rPr>
      <t>(%)</t>
    </r>
  </si>
  <si>
    <t>因物种特性，项目于2026年秋季实施</t>
  </si>
  <si>
    <t>成本指标</t>
  </si>
  <si>
    <r>
      <rPr>
        <sz val="11"/>
        <rFont val="宋体"/>
        <charset val="134"/>
      </rPr>
      <t>新一轮退耕还林延长期补助标准</t>
    </r>
    <r>
      <rPr>
        <sz val="11"/>
        <rFont val="Times New Roman"/>
        <charset val="134"/>
      </rPr>
      <t>(</t>
    </r>
    <r>
      <rPr>
        <sz val="11"/>
        <rFont val="宋体"/>
        <charset val="134"/>
      </rPr>
      <t>元</t>
    </r>
    <r>
      <rPr>
        <sz val="11"/>
        <rFont val="Times New Roman"/>
        <charset val="134"/>
      </rPr>
      <t>/</t>
    </r>
    <r>
      <rPr>
        <sz val="11"/>
        <rFont val="宋体"/>
        <charset val="134"/>
      </rPr>
      <t>亩</t>
    </r>
    <r>
      <rPr>
        <sz val="11"/>
        <rFont val="Times New Roman"/>
        <charset val="134"/>
      </rPr>
      <t>)</t>
    </r>
  </si>
  <si>
    <r>
      <rPr>
        <sz val="11"/>
        <rFont val="宋体"/>
        <charset val="134"/>
      </rPr>
      <t>效益</t>
    </r>
    <r>
      <rPr>
        <sz val="11"/>
        <rFont val="Times New Roman"/>
        <charset val="134"/>
      </rPr>
      <t xml:space="preserve"> </t>
    </r>
    <r>
      <rPr>
        <sz val="11"/>
        <rFont val="宋体"/>
        <charset val="134"/>
      </rPr>
      <t>指标</t>
    </r>
  </si>
  <si>
    <t>社会效益指标</t>
  </si>
  <si>
    <t>是否明显提升巡护区森林草原防火巡护能力</t>
  </si>
  <si>
    <t>生态效益指标</t>
  </si>
  <si>
    <r>
      <rPr>
        <sz val="11"/>
        <rFont val="宋体"/>
        <charset val="134"/>
      </rPr>
      <t>林业草原有害生物无公害防治成效</t>
    </r>
  </si>
  <si>
    <r>
      <rPr>
        <sz val="11"/>
        <rFont val="宋体"/>
        <charset val="134"/>
      </rPr>
      <t>明显</t>
    </r>
  </si>
  <si>
    <r>
      <rPr>
        <sz val="11"/>
        <rFont val="宋体"/>
        <charset val="134"/>
      </rPr>
      <t>森林、草原、荒漠生态系统生态效益发挥</t>
    </r>
  </si>
  <si>
    <t>是否明显有利于森林草原资源保护</t>
  </si>
  <si>
    <r>
      <rPr>
        <sz val="11"/>
        <rFont val="宋体"/>
        <charset val="134"/>
      </rPr>
      <t>对地区森林生态系统生态效益发挥</t>
    </r>
  </si>
  <si>
    <t>可持续影响指标</t>
  </si>
  <si>
    <r>
      <rPr>
        <sz val="11"/>
        <rFont val="宋体"/>
        <charset val="134"/>
      </rPr>
      <t>森林、草原、荒漠生态系统功能改善可持续影响</t>
    </r>
  </si>
  <si>
    <r>
      <rPr>
        <sz val="11"/>
        <rFont val="宋体"/>
        <charset val="134"/>
      </rPr>
      <t>对地区油茶产业发展可持续性影响</t>
    </r>
  </si>
  <si>
    <r>
      <rPr>
        <sz val="11"/>
        <rFont val="宋体"/>
        <charset val="134"/>
      </rPr>
      <t>满意度指标</t>
    </r>
  </si>
  <si>
    <r>
      <rPr>
        <sz val="11"/>
        <rFont val="宋体"/>
        <charset val="134"/>
      </rPr>
      <t>服务对象满意</t>
    </r>
    <r>
      <rPr>
        <sz val="11"/>
        <rFont val="Times New Roman"/>
        <charset val="134"/>
      </rPr>
      <t xml:space="preserve"> </t>
    </r>
    <r>
      <rPr>
        <sz val="11"/>
        <rFont val="宋体"/>
        <charset val="134"/>
      </rPr>
      <t>度指标</t>
    </r>
  </si>
  <si>
    <r>
      <rPr>
        <sz val="11"/>
        <rFont val="宋体"/>
        <charset val="134"/>
      </rPr>
      <t>项目涉及职工和周边群众满意度</t>
    </r>
    <r>
      <rPr>
        <sz val="11"/>
        <rFont val="Times New Roman"/>
        <charset val="134"/>
      </rPr>
      <t>(%)</t>
    </r>
  </si>
  <si>
    <r>
      <rPr>
        <sz val="10"/>
        <rFont val="宋体"/>
        <charset val="134"/>
      </rPr>
      <t>附件</t>
    </r>
    <r>
      <rPr>
        <sz val="10"/>
        <rFont val="Times New Roman"/>
        <charset val="134"/>
      </rPr>
      <t>1-2</t>
    </r>
  </si>
  <si>
    <r>
      <rPr>
        <b/>
        <sz val="12"/>
        <rFont val="宋体"/>
        <charset val="134"/>
      </rPr>
      <t>湖南省</t>
    </r>
    <r>
      <rPr>
        <b/>
        <sz val="12"/>
        <rFont val="Times New Roman"/>
        <charset val="134"/>
      </rPr>
      <t>2025</t>
    </r>
    <r>
      <rPr>
        <b/>
        <sz val="12"/>
        <rFont val="宋体"/>
        <charset val="134"/>
      </rPr>
      <t>年度林业草原改革发展专项资金油茶产业发展示范奖补项目转移支付区域绩效目标自评表</t>
    </r>
  </si>
  <si>
    <r>
      <rPr>
        <sz val="10"/>
        <rFont val="Times New Roman"/>
        <charset val="134"/>
      </rPr>
      <t>(2025</t>
    </r>
    <r>
      <rPr>
        <sz val="10"/>
        <rFont val="宋体"/>
        <charset val="134"/>
      </rPr>
      <t>年度</t>
    </r>
    <r>
      <rPr>
        <sz val="10"/>
        <rFont val="Times New Roman"/>
        <charset val="134"/>
      </rPr>
      <t>)</t>
    </r>
  </si>
  <si>
    <r>
      <rPr>
        <sz val="10"/>
        <rFont val="宋体"/>
        <charset val="134"/>
      </rPr>
      <t>项目名称</t>
    </r>
  </si>
  <si>
    <r>
      <rPr>
        <sz val="10"/>
        <rFont val="宋体"/>
        <charset val="134"/>
      </rPr>
      <t>油茶产业发展示范奖补项目</t>
    </r>
  </si>
  <si>
    <r>
      <rPr>
        <sz val="10"/>
        <rFont val="宋体"/>
        <charset val="134"/>
      </rPr>
      <t>湖南省林业局　</t>
    </r>
  </si>
  <si>
    <t>株洲市林业局、永州市林业局、邵阳市林业局、怀化市林业局、衡阳市林业局</t>
  </si>
  <si>
    <r>
      <rPr>
        <sz val="10"/>
        <rFont val="宋体"/>
        <charset val="134"/>
      </rPr>
      <t xml:space="preserve">资金投入情况
</t>
    </r>
    <r>
      <rPr>
        <sz val="10"/>
        <rFont val="Times New Roman"/>
        <charset val="134"/>
      </rPr>
      <t>(</t>
    </r>
    <r>
      <rPr>
        <sz val="10"/>
        <rFont val="宋体"/>
        <charset val="134"/>
      </rPr>
      <t>万元</t>
    </r>
    <r>
      <rPr>
        <sz val="10"/>
        <rFont val="Times New Roman"/>
        <charset val="134"/>
      </rPr>
      <t>)</t>
    </r>
  </si>
  <si>
    <r>
      <rPr>
        <sz val="10"/>
        <rFont val="宋体"/>
        <charset val="134"/>
      </rPr>
      <t>全年预算数</t>
    </r>
    <r>
      <rPr>
        <sz val="10"/>
        <rFont val="Times New Roman"/>
        <charset val="134"/>
      </rPr>
      <t>(A)</t>
    </r>
  </si>
  <si>
    <r>
      <rPr>
        <sz val="10"/>
        <rFont val="宋体"/>
        <charset val="134"/>
      </rPr>
      <t>全年执行数</t>
    </r>
    <r>
      <rPr>
        <sz val="10"/>
        <rFont val="Times New Roman"/>
        <charset val="134"/>
      </rPr>
      <t>(B)</t>
    </r>
  </si>
  <si>
    <r>
      <rPr>
        <sz val="10"/>
        <rFont val="宋体"/>
        <charset val="134"/>
      </rPr>
      <t xml:space="preserve">预算执行率
</t>
    </r>
    <r>
      <rPr>
        <sz val="10"/>
        <rFont val="Times New Roman"/>
        <charset val="134"/>
      </rPr>
      <t>(B/A×100%)</t>
    </r>
  </si>
  <si>
    <r>
      <rPr>
        <sz val="10"/>
        <rFont val="Times New Roman"/>
        <charset val="134"/>
      </rPr>
      <t xml:space="preserve">            </t>
    </r>
    <r>
      <rPr>
        <sz val="10"/>
        <rFont val="宋体"/>
        <charset val="134"/>
      </rPr>
      <t>地方财政资金</t>
    </r>
  </si>
  <si>
    <r>
      <rPr>
        <sz val="10"/>
        <rFont val="Times New Roman"/>
        <charset val="134"/>
      </rPr>
      <t xml:space="preserve">             </t>
    </r>
    <r>
      <rPr>
        <sz val="10"/>
        <rFont val="宋体"/>
        <charset val="134"/>
      </rPr>
      <t>其他资金（自有资金、社会资本、以前年度结转结余资金等）</t>
    </r>
  </si>
  <si>
    <r>
      <rPr>
        <sz val="10"/>
        <rFont val="宋体"/>
        <charset val="134"/>
      </rPr>
      <t>规范</t>
    </r>
  </si>
  <si>
    <r>
      <rPr>
        <sz val="10"/>
        <rFont val="宋体"/>
        <charset val="134"/>
      </rPr>
      <t>合理</t>
    </r>
  </si>
  <si>
    <r>
      <rPr>
        <sz val="10"/>
        <color rgb="FF000000"/>
        <rFont val="宋体"/>
        <charset val="134"/>
      </rPr>
      <t>资金分解下达进度</t>
    </r>
  </si>
  <si>
    <r>
      <rPr>
        <sz val="10"/>
        <color rgb="FF000000"/>
        <rFont val="宋体"/>
        <charset val="134"/>
      </rPr>
      <t>资金到位率</t>
    </r>
  </si>
  <si>
    <r>
      <rPr>
        <sz val="10"/>
        <color rgb="FF000000"/>
        <rFont val="宋体"/>
        <charset val="134"/>
      </rPr>
      <t>资金拨付合规性</t>
    </r>
  </si>
  <si>
    <r>
      <rPr>
        <sz val="10"/>
        <rFont val="宋体"/>
        <charset val="134"/>
      </rPr>
      <t>健全</t>
    </r>
  </si>
  <si>
    <r>
      <rPr>
        <sz val="10"/>
        <rFont val="宋体"/>
        <charset val="134"/>
      </rPr>
      <t>有效</t>
    </r>
  </si>
  <si>
    <r>
      <rPr>
        <sz val="10"/>
        <rFont val="宋体"/>
        <charset val="134"/>
      </rPr>
      <t>履行</t>
    </r>
  </si>
  <si>
    <t xml:space="preserve">  完成作业设计和招投标等前期工作，开展油茶新造和低产低效林改造，实施水肥一体化设施建设，提升茶油加工能力和油茶籽收储能力，稳步推进油茶全产业链发展，带动林农增收。</t>
  </si>
  <si>
    <t>2025年度实际完成新造油茶林面积2.39万亩，低产低效林改造面积5.07万亩，新建水肥一体化面积,3.13万亩,新造油茶林成活率89%，油茶产业总产值3973750.36万元。</t>
  </si>
  <si>
    <r>
      <rPr>
        <sz val="10"/>
        <rFont val="宋体"/>
        <charset val="134"/>
      </rPr>
      <t>绩效指标</t>
    </r>
  </si>
  <si>
    <r>
      <rPr>
        <sz val="10"/>
        <rFont val="宋体"/>
        <charset val="134"/>
      </rPr>
      <t>一级
指标</t>
    </r>
  </si>
  <si>
    <r>
      <rPr>
        <sz val="10"/>
        <rFont val="宋体"/>
        <charset val="134"/>
      </rPr>
      <t>二级
指标</t>
    </r>
  </si>
  <si>
    <r>
      <rPr>
        <sz val="10"/>
        <rFont val="宋体"/>
        <charset val="134"/>
      </rPr>
      <t>三级指标</t>
    </r>
  </si>
  <si>
    <r>
      <rPr>
        <sz val="10"/>
        <rFont val="宋体"/>
        <charset val="134"/>
      </rPr>
      <t>指标值</t>
    </r>
  </si>
  <si>
    <r>
      <rPr>
        <sz val="10"/>
        <rFont val="宋体"/>
        <charset val="134"/>
      </rPr>
      <t>全年实际完成值</t>
    </r>
  </si>
  <si>
    <r>
      <rPr>
        <sz val="10"/>
        <rFont val="宋体"/>
        <charset val="134"/>
      </rPr>
      <t>未完成原因和改进措施</t>
    </r>
  </si>
  <si>
    <r>
      <rPr>
        <sz val="10"/>
        <rFont val="宋体"/>
        <charset val="134"/>
      </rPr>
      <t>产
出
指
标</t>
    </r>
  </si>
  <si>
    <r>
      <rPr>
        <sz val="10"/>
        <rFont val="宋体"/>
        <charset val="134"/>
      </rPr>
      <t>数量指标</t>
    </r>
  </si>
  <si>
    <r>
      <rPr>
        <sz val="10"/>
        <rFont val="宋体"/>
        <charset val="134"/>
      </rPr>
      <t>项目区油茶林面积（万亩）</t>
    </r>
  </si>
  <si>
    <r>
      <rPr>
        <sz val="10"/>
        <rFont val="宋体"/>
        <charset val="134"/>
      </rPr>
      <t>部分项目在</t>
    </r>
    <r>
      <rPr>
        <sz val="10"/>
        <rFont val="Times New Roman"/>
        <charset val="134"/>
      </rPr>
      <t>2025</t>
    </r>
    <r>
      <rPr>
        <sz val="10"/>
        <rFont val="宋体"/>
        <charset val="134"/>
      </rPr>
      <t>年冬季及</t>
    </r>
    <r>
      <rPr>
        <sz val="10"/>
        <rFont val="Times New Roman"/>
        <charset val="134"/>
      </rPr>
      <t>2026</t>
    </r>
    <r>
      <rPr>
        <sz val="10"/>
        <rFont val="宋体"/>
        <charset val="134"/>
      </rPr>
      <t>年春季实施</t>
    </r>
  </si>
  <si>
    <r>
      <rPr>
        <sz val="10"/>
        <rFont val="宋体"/>
        <charset val="134"/>
      </rPr>
      <t>新造油茶林面积（万亩）</t>
    </r>
  </si>
  <si>
    <r>
      <rPr>
        <sz val="10"/>
        <rFont val="宋体"/>
        <charset val="134"/>
      </rPr>
      <t>一是部分项目在</t>
    </r>
    <r>
      <rPr>
        <sz val="10"/>
        <rFont val="Times New Roman"/>
        <charset val="134"/>
      </rPr>
      <t>2025</t>
    </r>
    <r>
      <rPr>
        <sz val="10"/>
        <rFont val="宋体"/>
        <charset val="134"/>
      </rPr>
      <t>年冬季及</t>
    </r>
    <r>
      <rPr>
        <sz val="10"/>
        <rFont val="Times New Roman"/>
        <charset val="134"/>
      </rPr>
      <t>2026</t>
    </r>
    <r>
      <rPr>
        <sz val="10"/>
        <rFont val="宋体"/>
        <charset val="134"/>
      </rPr>
      <t>年春季实施；二是部分项目土地流转难度大，实施主体积极性不高。</t>
    </r>
  </si>
  <si>
    <t>低产低效林改造面积（万亩）</t>
  </si>
  <si>
    <r>
      <rPr>
        <sz val="10"/>
        <rFont val="宋体"/>
        <charset val="134"/>
      </rPr>
      <t>一是部分地区由于季节原因，补植补造工作正在实施；二是部分项目</t>
    </r>
    <r>
      <rPr>
        <sz val="10"/>
        <rFont val="Times New Roman"/>
        <charset val="134"/>
      </rPr>
      <t>2025</t>
    </r>
    <r>
      <rPr>
        <sz val="10"/>
        <rFont val="宋体"/>
        <charset val="134"/>
      </rPr>
      <t>年冬季及</t>
    </r>
    <r>
      <rPr>
        <sz val="10"/>
        <rFont val="Times New Roman"/>
        <charset val="134"/>
      </rPr>
      <t>2026</t>
    </r>
    <r>
      <rPr>
        <sz val="10"/>
        <rFont val="宋体"/>
        <charset val="134"/>
      </rPr>
      <t>年春季实施;三是部分地区用地政策原因，低改范围难以纳入改造面积。</t>
    </r>
  </si>
  <si>
    <r>
      <rPr>
        <sz val="10"/>
        <rFont val="宋体"/>
        <charset val="134"/>
      </rPr>
      <t>新建水肥一体化面积（万亩）</t>
    </r>
  </si>
  <si>
    <t>一是部分地区由于季节原因，补植补造工作正在实施；二是部分项目2025年冬季及2026年春季实施;三是部分地区用地政策原因，低改范围难以纳入改造面积。</t>
  </si>
  <si>
    <r>
      <rPr>
        <sz val="10"/>
        <rFont val="宋体"/>
        <charset val="134"/>
      </rPr>
      <t>茶油亩均产量（公斤）</t>
    </r>
  </si>
  <si>
    <r>
      <rPr>
        <sz val="10"/>
        <rFont val="宋体"/>
        <charset val="134"/>
      </rPr>
      <t>茶油亩均产量增长比例（</t>
    </r>
    <r>
      <rPr>
        <sz val="10"/>
        <rFont val="Times New Roman"/>
        <charset val="134"/>
      </rPr>
      <t>%</t>
    </r>
    <r>
      <rPr>
        <sz val="10"/>
        <rFont val="宋体"/>
        <charset val="134"/>
      </rPr>
      <t>）</t>
    </r>
  </si>
  <si>
    <r>
      <rPr>
        <sz val="10"/>
        <rFont val="宋体"/>
        <charset val="134"/>
      </rPr>
      <t>油茶籽收储能力</t>
    </r>
    <r>
      <rPr>
        <sz val="10"/>
        <rFont val="Times New Roman"/>
        <charset val="134"/>
      </rPr>
      <t>(</t>
    </r>
    <r>
      <rPr>
        <sz val="10"/>
        <rFont val="宋体"/>
        <charset val="134"/>
      </rPr>
      <t>万吨</t>
    </r>
    <r>
      <rPr>
        <sz val="10"/>
        <rFont val="Times New Roman"/>
        <charset val="134"/>
      </rPr>
      <t>)</t>
    </r>
  </si>
  <si>
    <r>
      <rPr>
        <sz val="10"/>
        <rFont val="宋体"/>
        <charset val="134"/>
      </rPr>
      <t>茶油加工能力</t>
    </r>
    <r>
      <rPr>
        <sz val="10"/>
        <rFont val="Times New Roman"/>
        <charset val="134"/>
      </rPr>
      <t>(</t>
    </r>
    <r>
      <rPr>
        <sz val="10"/>
        <rFont val="宋体"/>
        <charset val="134"/>
      </rPr>
      <t>万吨</t>
    </r>
    <r>
      <rPr>
        <sz val="10"/>
        <rFont val="Times New Roman"/>
        <charset val="134"/>
      </rPr>
      <t>)</t>
    </r>
  </si>
  <si>
    <r>
      <rPr>
        <sz val="10"/>
        <rFont val="宋体"/>
        <charset val="134"/>
      </rPr>
      <t>质量指标</t>
    </r>
  </si>
  <si>
    <r>
      <rPr>
        <sz val="10"/>
        <rFont val="宋体"/>
        <charset val="134"/>
      </rPr>
      <t>新造油茶林成活率</t>
    </r>
    <r>
      <rPr>
        <sz val="10"/>
        <rFont val="Times New Roman"/>
        <charset val="134"/>
      </rPr>
      <t>(%)</t>
    </r>
  </si>
  <si>
    <r>
      <rPr>
        <sz val="10"/>
        <rFont val="宋体"/>
        <charset val="134"/>
      </rPr>
      <t>低产低效林改造合格率</t>
    </r>
    <r>
      <rPr>
        <sz val="10"/>
        <rFont val="Times New Roman"/>
        <charset val="134"/>
      </rPr>
      <t>(%)</t>
    </r>
  </si>
  <si>
    <t>≥90</t>
  </si>
  <si>
    <r>
      <rPr>
        <sz val="10"/>
        <rFont val="宋体"/>
        <charset val="134"/>
      </rPr>
      <t>林木良种使用率</t>
    </r>
    <r>
      <rPr>
        <sz val="10"/>
        <rFont val="Times New Roman"/>
        <charset val="134"/>
      </rPr>
      <t>(%)</t>
    </r>
  </si>
  <si>
    <r>
      <rPr>
        <sz val="10"/>
        <rFont val="宋体"/>
        <charset val="134"/>
      </rPr>
      <t>打造示范样板数量（个）</t>
    </r>
  </si>
  <si>
    <r>
      <rPr>
        <sz val="10"/>
        <rFont val="宋体"/>
        <charset val="134"/>
      </rPr>
      <t>在</t>
    </r>
    <r>
      <rPr>
        <sz val="10"/>
        <rFont val="Times New Roman"/>
        <charset val="134"/>
      </rPr>
      <t>2025</t>
    </r>
    <r>
      <rPr>
        <sz val="10"/>
        <rFont val="宋体"/>
        <charset val="134"/>
      </rPr>
      <t>年冬季及</t>
    </r>
    <r>
      <rPr>
        <sz val="10"/>
        <rFont val="Times New Roman"/>
        <charset val="134"/>
      </rPr>
      <t>2026</t>
    </r>
    <r>
      <rPr>
        <sz val="10"/>
        <rFont val="宋体"/>
        <charset val="134"/>
      </rPr>
      <t>年春季实施</t>
    </r>
  </si>
  <si>
    <r>
      <rPr>
        <sz val="10"/>
        <rFont val="宋体"/>
        <charset val="134"/>
      </rPr>
      <t>时效指标</t>
    </r>
  </si>
  <si>
    <r>
      <rPr>
        <sz val="10"/>
        <rFont val="宋体"/>
        <charset val="134"/>
      </rPr>
      <t>建设任务完成率</t>
    </r>
    <r>
      <rPr>
        <sz val="10"/>
        <rFont val="Times New Roman"/>
        <charset val="134"/>
      </rPr>
      <t>(%)</t>
    </r>
  </si>
  <si>
    <r>
      <rPr>
        <sz val="10"/>
        <rFont val="宋体"/>
        <charset val="134"/>
      </rPr>
      <t>一是部分地区在</t>
    </r>
    <r>
      <rPr>
        <sz val="10"/>
        <rFont val="Times New Roman"/>
        <charset val="134"/>
      </rPr>
      <t>2025</t>
    </r>
    <r>
      <rPr>
        <sz val="10"/>
        <rFont val="宋体"/>
        <charset val="134"/>
      </rPr>
      <t>年冬季及</t>
    </r>
    <r>
      <rPr>
        <sz val="10"/>
        <rFont val="Times New Roman"/>
        <charset val="134"/>
      </rPr>
      <t>2026</t>
    </r>
    <r>
      <rPr>
        <sz val="10"/>
        <rFont val="宋体"/>
        <charset val="134"/>
      </rPr>
      <t>年春季实施；二是部分地区土地流转难度大，实施主体积极性不高，用地政策等原因导致进度缓慢</t>
    </r>
  </si>
  <si>
    <r>
      <rPr>
        <sz val="10"/>
        <rFont val="宋体"/>
        <charset val="134"/>
      </rPr>
      <t>成本指标</t>
    </r>
  </si>
  <si>
    <r>
      <rPr>
        <sz val="10"/>
        <rFont val="宋体"/>
        <charset val="134"/>
      </rPr>
      <t>新造油茶林（元</t>
    </r>
    <r>
      <rPr>
        <sz val="10"/>
        <rFont val="Times New Roman"/>
        <charset val="134"/>
      </rPr>
      <t>/</t>
    </r>
    <r>
      <rPr>
        <sz val="10"/>
        <rFont val="宋体"/>
        <charset val="134"/>
      </rPr>
      <t>亩）</t>
    </r>
  </si>
  <si>
    <r>
      <rPr>
        <sz val="10"/>
        <rFont val="宋体"/>
        <charset val="134"/>
      </rPr>
      <t>低产低效林改造（元</t>
    </r>
    <r>
      <rPr>
        <sz val="10"/>
        <rFont val="Times New Roman"/>
        <charset val="134"/>
      </rPr>
      <t>/</t>
    </r>
    <r>
      <rPr>
        <sz val="10"/>
        <rFont val="宋体"/>
        <charset val="134"/>
      </rPr>
      <t>亩）</t>
    </r>
  </si>
  <si>
    <t>更新改造4345.79/抚育改造2674.46/品种改造5620.53/低产低效林改造2664</t>
  </si>
  <si>
    <r>
      <rPr>
        <sz val="10"/>
        <rFont val="宋体"/>
        <charset val="134"/>
      </rPr>
      <t>水肥一体化（元</t>
    </r>
    <r>
      <rPr>
        <sz val="10"/>
        <rFont val="Times New Roman"/>
        <charset val="134"/>
      </rPr>
      <t>/</t>
    </r>
    <r>
      <rPr>
        <sz val="10"/>
        <rFont val="宋体"/>
        <charset val="134"/>
      </rPr>
      <t>亩）</t>
    </r>
  </si>
  <si>
    <r>
      <rPr>
        <sz val="10"/>
        <rFont val="宋体"/>
        <charset val="134"/>
      </rPr>
      <t>效
益
指
标</t>
    </r>
  </si>
  <si>
    <r>
      <rPr>
        <sz val="10"/>
        <rFont val="宋体"/>
        <charset val="134"/>
      </rPr>
      <t>社会效益
指标</t>
    </r>
  </si>
  <si>
    <r>
      <rPr>
        <sz val="10"/>
        <rFont val="宋体"/>
        <charset val="134"/>
      </rPr>
      <t>带动就业情况（人次）</t>
    </r>
  </si>
  <si>
    <t>土地流转难度大，实施主体积极性不高，用地政策等原因导致进度缓慢</t>
  </si>
  <si>
    <r>
      <rPr>
        <sz val="10"/>
        <rFont val="宋体"/>
        <charset val="134"/>
      </rPr>
      <t>经济效益
指标</t>
    </r>
  </si>
  <si>
    <t>油茶产业总产值（万元）</t>
  </si>
  <si>
    <r>
      <rPr>
        <sz val="10"/>
        <rFont val="宋体"/>
        <charset val="134"/>
      </rPr>
      <t>种植户亩均增收（元</t>
    </r>
    <r>
      <rPr>
        <sz val="10"/>
        <rFont val="Times New Roman"/>
        <charset val="134"/>
      </rPr>
      <t>/</t>
    </r>
    <r>
      <rPr>
        <sz val="10"/>
        <rFont val="宋体"/>
        <charset val="134"/>
      </rPr>
      <t>年）</t>
    </r>
  </si>
  <si>
    <r>
      <rPr>
        <sz val="10"/>
        <rFont val="宋体"/>
        <charset val="134"/>
      </rPr>
      <t>生态效益
指标</t>
    </r>
  </si>
  <si>
    <r>
      <rPr>
        <sz val="10"/>
        <rFont val="宋体"/>
        <charset val="134"/>
      </rPr>
      <t>对改善区域生态是否有一定的促进作用</t>
    </r>
  </si>
  <si>
    <r>
      <rPr>
        <sz val="10"/>
        <rFont val="宋体"/>
        <charset val="134"/>
      </rPr>
      <t>可持续影响指标</t>
    </r>
  </si>
  <si>
    <r>
      <rPr>
        <sz val="10"/>
        <rFont val="宋体"/>
        <charset val="134"/>
      </rPr>
      <t>油茶林可持续经营管护情况</t>
    </r>
  </si>
  <si>
    <t>明显</t>
  </si>
  <si>
    <r>
      <rPr>
        <sz val="10"/>
        <rFont val="宋体"/>
        <charset val="134"/>
      </rPr>
      <t>满意度指标</t>
    </r>
  </si>
  <si>
    <r>
      <rPr>
        <sz val="10"/>
        <rFont val="宋体"/>
        <charset val="134"/>
      </rPr>
      <t>服务对象满意度指标</t>
    </r>
  </si>
  <si>
    <r>
      <rPr>
        <sz val="10"/>
        <rFont val="宋体"/>
        <charset val="134"/>
      </rPr>
      <t>项目区群众满意度（</t>
    </r>
    <r>
      <rPr>
        <sz val="10"/>
        <rFont val="Times New Roman"/>
        <charset val="134"/>
      </rPr>
      <t>%</t>
    </r>
    <r>
      <rPr>
        <sz val="10"/>
        <rFont val="宋体"/>
        <charset val="134"/>
      </rPr>
      <t>）</t>
    </r>
  </si>
  <si>
    <r>
      <rPr>
        <sz val="10"/>
        <rFont val="宋体"/>
        <charset val="134"/>
      </rPr>
      <t>说明</t>
    </r>
  </si>
  <si>
    <r>
      <rPr>
        <sz val="10"/>
        <rFont val="宋体"/>
        <charset val="134"/>
      </rPr>
      <t>请在此处简要说明中央巡视、各级审计和财会监督中发现的问题及所涉及的金额，如果没有请填无。</t>
    </r>
  </si>
  <si>
    <r>
      <rPr>
        <sz val="10"/>
        <rFont val="宋体"/>
        <charset val="134"/>
      </rPr>
      <t>注：</t>
    </r>
    <r>
      <rPr>
        <sz val="10"/>
        <rFont val="Times New Roman"/>
        <charset val="134"/>
      </rPr>
      <t>1.</t>
    </r>
    <r>
      <rPr>
        <sz val="10"/>
        <rFont val="宋体"/>
        <charset val="134"/>
      </rPr>
      <t xml:space="preserve">资金使用单位按项目绩效目标填报，主管部门汇总时按区域绩效目标填报。
</t>
    </r>
    <r>
      <rPr>
        <sz val="10"/>
        <rFont val="Times New Roman"/>
        <charset val="134"/>
      </rPr>
      <t xml:space="preserve">    2.</t>
    </r>
    <r>
      <rPr>
        <sz val="10"/>
        <rFont val="宋体"/>
        <charset val="134"/>
      </rPr>
      <t xml:space="preserve">其他资金包括与中央财政资金、地方财政资金共同投入到同一项目的自有资金、社会资金，以及以前年度的结转结余资金等。
</t>
    </r>
    <r>
      <rPr>
        <sz val="10"/>
        <rFont val="Times New Roman"/>
        <charset val="134"/>
      </rPr>
      <t xml:space="preserve">    3.</t>
    </r>
    <r>
      <rPr>
        <sz val="10"/>
        <rFont val="宋体"/>
        <charset val="134"/>
      </rPr>
      <t>全年执行数是指按照国库集中支付制度要求所形成的实际支出。</t>
    </r>
  </si>
  <si>
    <r>
      <rPr>
        <sz val="11"/>
        <color rgb="FF000000"/>
        <rFont val="宋体"/>
        <charset val="134"/>
      </rPr>
      <t>附件1</t>
    </r>
    <r>
      <rPr>
        <sz val="11"/>
        <color rgb="FF000000"/>
        <rFont val="Times New Roman"/>
        <charset val="134"/>
      </rPr>
      <t>-7</t>
    </r>
  </si>
  <si>
    <r>
      <rPr>
        <b/>
        <sz val="12"/>
        <color rgb="FF000000"/>
        <rFont val="宋体"/>
        <charset val="134"/>
      </rPr>
      <t>湖南省</t>
    </r>
    <r>
      <rPr>
        <b/>
        <sz val="12"/>
        <color rgb="FF000000"/>
        <rFont val="Times New Roman"/>
        <charset val="134"/>
      </rPr>
      <t>2025</t>
    </r>
    <r>
      <rPr>
        <b/>
        <sz val="12"/>
        <color rgb="FF000000"/>
        <rFont val="宋体"/>
        <charset val="134"/>
      </rPr>
      <t>年度林业草原改革发展专项资金国土绿化试点示范项目转移支付区域绩效目标自评表</t>
    </r>
  </si>
  <si>
    <r>
      <rPr>
        <sz val="9"/>
        <rFont val="Times New Roman"/>
        <charset val="134"/>
      </rPr>
      <t>(2025</t>
    </r>
    <r>
      <rPr>
        <sz val="9"/>
        <rFont val="宋体"/>
        <charset val="134"/>
      </rPr>
      <t>年度</t>
    </r>
    <r>
      <rPr>
        <sz val="9"/>
        <rFont val="Times New Roman"/>
        <charset val="134"/>
      </rPr>
      <t>)</t>
    </r>
  </si>
  <si>
    <r>
      <rPr>
        <sz val="10"/>
        <rFont val="宋体"/>
        <charset val="134"/>
      </rPr>
      <t>转移支付（项目）名称</t>
    </r>
  </si>
  <si>
    <r>
      <rPr>
        <sz val="10"/>
        <rFont val="宋体"/>
        <charset val="134"/>
      </rPr>
      <t>湖南省郴州市</t>
    </r>
    <r>
      <rPr>
        <sz val="10"/>
        <rFont val="Times New Roman"/>
        <charset val="134"/>
      </rPr>
      <t>2025</t>
    </r>
    <r>
      <rPr>
        <sz val="10"/>
        <rFont val="宋体"/>
        <charset val="134"/>
      </rPr>
      <t>年中央财政国土绿化试点示范项目</t>
    </r>
  </si>
  <si>
    <t>郴州市林业局、永州市林业局</t>
  </si>
  <si>
    <r>
      <rPr>
        <sz val="10"/>
        <rFont val="宋体"/>
        <charset val="134"/>
      </rPr>
      <t>资金投入情况（万元）</t>
    </r>
  </si>
  <si>
    <r>
      <rPr>
        <sz val="10"/>
        <rFont val="宋体"/>
        <charset val="134"/>
      </rPr>
      <t>年度预算数（</t>
    </r>
    <r>
      <rPr>
        <sz val="10"/>
        <rFont val="Times New Roman"/>
        <charset val="134"/>
      </rPr>
      <t>A</t>
    </r>
    <r>
      <rPr>
        <sz val="10"/>
        <rFont val="宋体"/>
        <charset val="134"/>
      </rPr>
      <t>）</t>
    </r>
  </si>
  <si>
    <r>
      <rPr>
        <sz val="10"/>
        <rFont val="宋体"/>
        <charset val="134"/>
      </rPr>
      <t>全年执行数（</t>
    </r>
    <r>
      <rPr>
        <sz val="10"/>
        <rFont val="Times New Roman"/>
        <charset val="134"/>
      </rPr>
      <t>B</t>
    </r>
    <r>
      <rPr>
        <sz val="10"/>
        <rFont val="宋体"/>
        <charset val="134"/>
      </rPr>
      <t>）</t>
    </r>
  </si>
  <si>
    <r>
      <rPr>
        <sz val="10"/>
        <rFont val="宋体"/>
        <charset val="134"/>
      </rPr>
      <t>预算执行率（</t>
    </r>
    <r>
      <rPr>
        <sz val="10"/>
        <rFont val="Times New Roman"/>
        <charset val="134"/>
      </rPr>
      <t>B/A*100%</t>
    </r>
    <r>
      <rPr>
        <sz val="10"/>
        <rFont val="宋体"/>
        <charset val="134"/>
      </rPr>
      <t>）</t>
    </r>
  </si>
  <si>
    <r>
      <rPr>
        <sz val="10"/>
        <rFont val="Times New Roman"/>
        <charset val="134"/>
      </rPr>
      <t xml:space="preserve">     </t>
    </r>
    <r>
      <rPr>
        <sz val="10"/>
        <rFont val="宋体"/>
        <charset val="134"/>
      </rPr>
      <t>地方财政资金</t>
    </r>
  </si>
  <si>
    <r>
      <rPr>
        <sz val="10"/>
        <rFont val="Times New Roman"/>
        <charset val="134"/>
      </rPr>
      <t xml:space="preserve">     </t>
    </r>
    <r>
      <rPr>
        <sz val="10"/>
        <rFont val="宋体"/>
        <charset val="134"/>
      </rPr>
      <t>其他资金</t>
    </r>
  </si>
  <si>
    <r>
      <rPr>
        <sz val="10"/>
        <rFont val="宋体"/>
        <charset val="134"/>
      </rPr>
      <t>总体目标完成情况</t>
    </r>
    <r>
      <rPr>
        <sz val="10"/>
        <rFont val="Times New Roman"/>
        <charset val="134"/>
      </rPr>
      <t xml:space="preserve"> </t>
    </r>
  </si>
  <si>
    <t>人工造乔木林21218.2亩；中幼林抚育126775.4亩；退化林修复157389.1亩；建设作业道387公里；标识牌84块。</t>
  </si>
  <si>
    <t>2025年度实际完成人工造乔木林855亩；中幼林抚育5460.6亩；退化林修复1298.44亩；建设作业道4.86公里。</t>
  </si>
  <si>
    <r>
      <rPr>
        <sz val="10"/>
        <color rgb="FF000000"/>
        <rFont val="宋体"/>
        <charset val="134"/>
      </rPr>
      <t>绩效指标</t>
    </r>
  </si>
  <si>
    <r>
      <rPr>
        <sz val="10"/>
        <color rgb="FF000000"/>
        <rFont val="宋体"/>
        <charset val="134"/>
      </rPr>
      <t>一级</t>
    </r>
  </si>
  <si>
    <r>
      <rPr>
        <sz val="10"/>
        <color rgb="FF000000"/>
        <rFont val="宋体"/>
        <charset val="134"/>
      </rPr>
      <t>二级</t>
    </r>
  </si>
  <si>
    <r>
      <rPr>
        <sz val="10"/>
        <color rgb="FF000000"/>
        <rFont val="宋体"/>
        <charset val="134"/>
      </rPr>
      <t>三级指标</t>
    </r>
  </si>
  <si>
    <r>
      <rPr>
        <sz val="10"/>
        <color rgb="FF000000"/>
        <rFont val="宋体"/>
        <charset val="134"/>
      </rPr>
      <t>指标值</t>
    </r>
  </si>
  <si>
    <r>
      <rPr>
        <sz val="10"/>
        <color rgb="FF000000"/>
        <rFont val="宋体"/>
        <charset val="134"/>
      </rPr>
      <t>全年实际完成值</t>
    </r>
  </si>
  <si>
    <r>
      <rPr>
        <sz val="10"/>
        <color rgb="FF000000"/>
        <rFont val="宋体"/>
        <charset val="134"/>
      </rPr>
      <t>未完成原因和改进措施</t>
    </r>
  </si>
  <si>
    <r>
      <rPr>
        <sz val="10"/>
        <color rgb="FF000000"/>
        <rFont val="宋体"/>
        <charset val="134"/>
      </rPr>
      <t>指标</t>
    </r>
  </si>
  <si>
    <t>产出指标</t>
  </si>
  <si>
    <r>
      <rPr>
        <sz val="10"/>
        <color rgb="FF000000"/>
        <rFont val="宋体"/>
        <charset val="134"/>
      </rPr>
      <t>数量指标</t>
    </r>
  </si>
  <si>
    <r>
      <rPr>
        <sz val="10"/>
        <color rgb="FF000000"/>
        <rFont val="宋体"/>
        <charset val="134"/>
      </rPr>
      <t>中幼林抚育（亩）</t>
    </r>
  </si>
  <si>
    <t>一是部分项目前期流程耗时较长，未能赶上春季造林时节；二是部分项目在2025年冬季及2026年春季实施。</t>
  </si>
  <si>
    <r>
      <rPr>
        <sz val="10"/>
        <color rgb="FF000000"/>
        <rFont val="宋体"/>
        <charset val="134"/>
      </rPr>
      <t>退化林修复（亩）</t>
    </r>
  </si>
  <si>
    <r>
      <rPr>
        <sz val="10"/>
        <color rgb="FF000000"/>
        <rFont val="宋体"/>
        <charset val="134"/>
      </rPr>
      <t>人工造林</t>
    </r>
    <r>
      <rPr>
        <sz val="10"/>
        <color rgb="FF000000"/>
        <rFont val="Times New Roman"/>
        <charset val="134"/>
      </rPr>
      <t>(</t>
    </r>
    <r>
      <rPr>
        <sz val="10"/>
        <color rgb="FF000000"/>
        <rFont val="宋体"/>
        <charset val="134"/>
      </rPr>
      <t>亩</t>
    </r>
    <r>
      <rPr>
        <sz val="10"/>
        <color rgb="FF000000"/>
        <rFont val="Times New Roman"/>
        <charset val="134"/>
      </rPr>
      <t>)</t>
    </r>
  </si>
  <si>
    <r>
      <rPr>
        <sz val="10"/>
        <color rgb="FF000000"/>
        <rFont val="宋体"/>
        <charset val="134"/>
      </rPr>
      <t>作业便道（公里）</t>
    </r>
  </si>
  <si>
    <r>
      <rPr>
        <sz val="10"/>
        <color rgb="FF000000"/>
        <rFont val="宋体"/>
        <charset val="134"/>
      </rPr>
      <t>标识牌</t>
    </r>
    <r>
      <rPr>
        <sz val="10"/>
        <color rgb="FF000000"/>
        <rFont val="Times New Roman"/>
        <charset val="134"/>
      </rPr>
      <t>(</t>
    </r>
    <r>
      <rPr>
        <sz val="10"/>
        <color rgb="FF000000"/>
        <rFont val="宋体"/>
        <charset val="134"/>
      </rPr>
      <t>块</t>
    </r>
    <r>
      <rPr>
        <sz val="10"/>
        <color rgb="FF000000"/>
        <rFont val="Times New Roman"/>
        <charset val="134"/>
      </rPr>
      <t>)</t>
    </r>
  </si>
  <si>
    <r>
      <rPr>
        <sz val="10"/>
        <color rgb="FF000000"/>
        <rFont val="宋体"/>
        <charset val="134"/>
      </rPr>
      <t>质量指标</t>
    </r>
  </si>
  <si>
    <r>
      <rPr>
        <sz val="10"/>
        <color rgb="FF000000"/>
        <rFont val="宋体"/>
        <charset val="134"/>
      </rPr>
      <t>森林抚育合格率（</t>
    </r>
    <r>
      <rPr>
        <sz val="10"/>
        <color rgb="FF000000"/>
        <rFont val="Times New Roman"/>
        <charset val="134"/>
      </rPr>
      <t>%</t>
    </r>
    <r>
      <rPr>
        <sz val="10"/>
        <color rgb="FF000000"/>
        <rFont val="宋体"/>
        <charset val="134"/>
      </rPr>
      <t>）</t>
    </r>
  </si>
  <si>
    <r>
      <rPr>
        <sz val="10"/>
        <color rgb="FF000000"/>
        <rFont val="宋体"/>
        <charset val="134"/>
      </rPr>
      <t>人工造林成活率（</t>
    </r>
    <r>
      <rPr>
        <sz val="10"/>
        <color rgb="FF000000"/>
        <rFont val="Times New Roman"/>
        <charset val="134"/>
      </rPr>
      <t>%</t>
    </r>
    <r>
      <rPr>
        <sz val="10"/>
        <color rgb="FF000000"/>
        <rFont val="宋体"/>
        <charset val="134"/>
      </rPr>
      <t>）</t>
    </r>
  </si>
  <si>
    <r>
      <rPr>
        <sz val="10"/>
        <color rgb="FF000000"/>
        <rFont val="宋体"/>
        <charset val="134"/>
      </rPr>
      <t>退化林修复合格率（</t>
    </r>
    <r>
      <rPr>
        <sz val="10"/>
        <color rgb="FF000000"/>
        <rFont val="Times New Roman"/>
        <charset val="134"/>
      </rPr>
      <t>%</t>
    </r>
    <r>
      <rPr>
        <sz val="10"/>
        <color rgb="FF000000"/>
        <rFont val="宋体"/>
        <charset val="134"/>
      </rPr>
      <t>）</t>
    </r>
  </si>
  <si>
    <t>项目前期流程耗时较长，未能赶上春季造林时节</t>
  </si>
  <si>
    <r>
      <rPr>
        <sz val="10"/>
        <color rgb="FF000000"/>
        <rFont val="宋体"/>
        <charset val="134"/>
      </rPr>
      <t>乡土树种</t>
    </r>
    <r>
      <rPr>
        <sz val="10"/>
        <color rgb="FF000000"/>
        <rFont val="Times New Roman"/>
        <charset val="134"/>
      </rPr>
      <t>/</t>
    </r>
    <r>
      <rPr>
        <sz val="10"/>
        <color rgb="FF000000"/>
        <rFont val="宋体"/>
        <charset val="134"/>
      </rPr>
      <t>林木良种使用率（</t>
    </r>
    <r>
      <rPr>
        <sz val="10"/>
        <color rgb="FF000000"/>
        <rFont val="Times New Roman"/>
        <charset val="134"/>
      </rPr>
      <t>%</t>
    </r>
    <r>
      <rPr>
        <sz val="10"/>
        <color rgb="FF000000"/>
        <rFont val="宋体"/>
        <charset val="134"/>
      </rPr>
      <t>）</t>
    </r>
  </si>
  <si>
    <t>乡土树种使用率90%以上，有良种的树种良种使用率100%</t>
  </si>
  <si>
    <r>
      <rPr>
        <sz val="10"/>
        <color rgb="FF000000"/>
        <rFont val="宋体"/>
        <charset val="134"/>
      </rPr>
      <t>基础设施验收合格率（</t>
    </r>
    <r>
      <rPr>
        <sz val="10"/>
        <color rgb="FF000000"/>
        <rFont val="Times New Roman"/>
        <charset val="134"/>
      </rPr>
      <t>%</t>
    </r>
    <r>
      <rPr>
        <sz val="10"/>
        <color rgb="FF000000"/>
        <rFont val="宋体"/>
        <charset val="134"/>
      </rPr>
      <t>）</t>
    </r>
  </si>
  <si>
    <r>
      <rPr>
        <sz val="10"/>
        <color rgb="FF000000"/>
        <rFont val="宋体"/>
        <charset val="134"/>
      </rPr>
      <t>时效指标</t>
    </r>
  </si>
  <si>
    <r>
      <rPr>
        <sz val="10"/>
        <color rgb="FF000000"/>
        <rFont val="宋体"/>
        <charset val="134"/>
      </rPr>
      <t>建设任务完成率</t>
    </r>
    <r>
      <rPr>
        <sz val="10"/>
        <color rgb="FF000000"/>
        <rFont val="Times New Roman"/>
        <charset val="134"/>
      </rPr>
      <t>(%)</t>
    </r>
  </si>
  <si>
    <t>一是部分项目前期流程耗时较长，未能赶上春季造林时节;二是部分项目在2025年冬季及2026年春季实施。</t>
  </si>
  <si>
    <r>
      <rPr>
        <sz val="10"/>
        <color rgb="FF000000"/>
        <rFont val="宋体"/>
        <charset val="134"/>
      </rPr>
      <t>成本指标</t>
    </r>
  </si>
  <si>
    <r>
      <rPr>
        <sz val="10"/>
        <color rgb="FF000000"/>
        <rFont val="宋体"/>
        <charset val="134"/>
      </rPr>
      <t>中幼林抚育（元</t>
    </r>
    <r>
      <rPr>
        <sz val="10"/>
        <color rgb="FF000000"/>
        <rFont val="Times New Roman"/>
        <charset val="134"/>
      </rPr>
      <t>/</t>
    </r>
    <r>
      <rPr>
        <sz val="10"/>
        <color rgb="FF000000"/>
        <rFont val="宋体"/>
        <charset val="134"/>
      </rPr>
      <t>亩）</t>
    </r>
  </si>
  <si>
    <r>
      <rPr>
        <sz val="10"/>
        <color rgb="FF000000"/>
        <rFont val="宋体"/>
        <charset val="134"/>
      </rPr>
      <t>人工造林（更新）（元</t>
    </r>
    <r>
      <rPr>
        <sz val="10"/>
        <color rgb="FF000000"/>
        <rFont val="Times New Roman"/>
        <charset val="134"/>
      </rPr>
      <t>/</t>
    </r>
    <r>
      <rPr>
        <sz val="10"/>
        <color rgb="FF000000"/>
        <rFont val="宋体"/>
        <charset val="134"/>
      </rPr>
      <t>亩）</t>
    </r>
  </si>
  <si>
    <r>
      <rPr>
        <sz val="10"/>
        <color rgb="FF000000"/>
        <rFont val="宋体"/>
        <charset val="134"/>
      </rPr>
      <t>退化林修复（元</t>
    </r>
    <r>
      <rPr>
        <sz val="10"/>
        <color rgb="FF000000"/>
        <rFont val="Times New Roman"/>
        <charset val="134"/>
      </rPr>
      <t>/</t>
    </r>
    <r>
      <rPr>
        <sz val="10"/>
        <color rgb="FF000000"/>
        <rFont val="宋体"/>
        <charset val="134"/>
      </rPr>
      <t>亩）</t>
    </r>
  </si>
  <si>
    <r>
      <rPr>
        <sz val="10"/>
        <color rgb="FF000000"/>
        <rFont val="宋体"/>
        <charset val="134"/>
      </rPr>
      <t>作业便道（万元</t>
    </r>
    <r>
      <rPr>
        <sz val="10"/>
        <color rgb="FF000000"/>
        <rFont val="Times New Roman"/>
        <charset val="134"/>
      </rPr>
      <t>/</t>
    </r>
    <r>
      <rPr>
        <sz val="10"/>
        <color rgb="FF000000"/>
        <rFont val="宋体"/>
        <charset val="134"/>
      </rPr>
      <t>公里）</t>
    </r>
  </si>
  <si>
    <r>
      <rPr>
        <sz val="10"/>
        <color rgb="FF000000"/>
        <rFont val="宋体"/>
        <charset val="134"/>
      </rPr>
      <t>标识牌</t>
    </r>
    <r>
      <rPr>
        <sz val="10"/>
        <color rgb="FF000000"/>
        <rFont val="Times New Roman"/>
        <charset val="134"/>
      </rPr>
      <t xml:space="preserve"> (</t>
    </r>
    <r>
      <rPr>
        <sz val="10"/>
        <color rgb="FF000000"/>
        <rFont val="宋体"/>
        <charset val="134"/>
      </rPr>
      <t>元</t>
    </r>
    <r>
      <rPr>
        <sz val="10"/>
        <color rgb="FF000000"/>
        <rFont val="Times New Roman"/>
        <charset val="134"/>
      </rPr>
      <t>/</t>
    </r>
    <r>
      <rPr>
        <sz val="10"/>
        <color rgb="FF000000"/>
        <rFont val="宋体"/>
        <charset val="134"/>
      </rPr>
      <t>块</t>
    </r>
    <r>
      <rPr>
        <sz val="10"/>
        <color rgb="FF000000"/>
        <rFont val="Times New Roman"/>
        <charset val="134"/>
      </rPr>
      <t>)</t>
    </r>
  </si>
  <si>
    <t>效
益
指
标</t>
  </si>
  <si>
    <r>
      <rPr>
        <sz val="10"/>
        <color rgb="FF000000"/>
        <rFont val="宋体"/>
        <charset val="134"/>
      </rPr>
      <t>带动就业人数（人）</t>
    </r>
  </si>
  <si>
    <r>
      <rPr>
        <sz val="10"/>
        <color rgb="FF000000"/>
        <rFont val="宋体"/>
        <charset val="134"/>
      </rPr>
      <t>对区域生态环境持续改善的促进作用</t>
    </r>
  </si>
  <si>
    <r>
      <rPr>
        <sz val="10"/>
        <color rgb="FF000000"/>
        <rFont val="宋体"/>
        <charset val="134"/>
      </rPr>
      <t>预计碳汇增量（万吨</t>
    </r>
    <r>
      <rPr>
        <sz val="10"/>
        <color rgb="FF000000"/>
        <rFont val="Times New Roman"/>
        <charset val="134"/>
      </rPr>
      <t>/</t>
    </r>
    <r>
      <rPr>
        <sz val="10"/>
        <color rgb="FF000000"/>
        <rFont val="宋体"/>
        <charset val="134"/>
      </rPr>
      <t>年）</t>
    </r>
  </si>
  <si>
    <r>
      <rPr>
        <sz val="10"/>
        <color rgb="FF000000"/>
        <rFont val="宋体"/>
        <charset val="134"/>
      </rPr>
      <t>可持续影响指标</t>
    </r>
  </si>
  <si>
    <r>
      <rPr>
        <sz val="10"/>
        <color rgb="FF000000"/>
        <rFont val="宋体"/>
        <charset val="134"/>
      </rPr>
      <t>项目区生态环境持续改善</t>
    </r>
  </si>
  <si>
    <r>
      <rPr>
        <sz val="10"/>
        <color rgb="FF000000"/>
        <rFont val="宋体"/>
        <charset val="134"/>
      </rPr>
      <t>满意度指标</t>
    </r>
  </si>
  <si>
    <r>
      <rPr>
        <sz val="10"/>
        <color rgb="FF000000"/>
        <rFont val="宋体"/>
        <charset val="134"/>
      </rPr>
      <t>服务对象满意度指标</t>
    </r>
  </si>
  <si>
    <r>
      <rPr>
        <sz val="10"/>
        <color rgb="FF000000"/>
        <rFont val="宋体"/>
        <charset val="134"/>
      </rPr>
      <t>项目区群众满意度（</t>
    </r>
    <r>
      <rPr>
        <sz val="10"/>
        <color rgb="FF000000"/>
        <rFont val="Times New Roman"/>
        <charset val="134"/>
      </rPr>
      <t>%</t>
    </r>
    <r>
      <rPr>
        <sz val="10"/>
        <color rgb="FF000000"/>
        <rFont val="宋体"/>
        <charset val="134"/>
      </rPr>
      <t>）</t>
    </r>
  </si>
  <si>
    <r>
      <rPr>
        <sz val="10"/>
        <color rgb="FF000000"/>
        <rFont val="宋体"/>
        <charset val="134"/>
      </rPr>
      <t>说明</t>
    </r>
  </si>
  <si>
    <t>请在此处简要说明中央巡视、各级审计和财会监督中发现的问题及所涉及的金额，如果没有请填无。</t>
  </si>
  <si>
    <r>
      <rPr>
        <sz val="10"/>
        <color rgb="FF000000"/>
        <rFont val="宋体"/>
        <charset val="134"/>
      </rPr>
      <t>注：</t>
    </r>
    <r>
      <rPr>
        <sz val="10"/>
        <color rgb="FF000000"/>
        <rFont val="Times New Roman"/>
        <charset val="134"/>
      </rPr>
      <t>1.</t>
    </r>
    <r>
      <rPr>
        <sz val="10"/>
        <color rgb="FF000000"/>
        <rFont val="宋体"/>
        <charset val="134"/>
      </rPr>
      <t>资金使用单位按项目绩效目标填报，主管部门汇总时按区域绩效目标填报。</t>
    </r>
  </si>
  <si>
    <r>
      <rPr>
        <sz val="10"/>
        <color rgb="FF000000"/>
        <rFont val="Times New Roman"/>
        <charset val="134"/>
      </rPr>
      <t xml:space="preserve">    2.</t>
    </r>
    <r>
      <rPr>
        <sz val="10"/>
        <color rgb="FF000000"/>
        <rFont val="宋体"/>
        <charset val="134"/>
      </rPr>
      <t>其他资金包括与中央财政资金、地方财政资金共同投入到同一项目的自有资金、社会资金，以及以前年度的结转结余资金等。</t>
    </r>
  </si>
  <si>
    <r>
      <rPr>
        <sz val="10"/>
        <color rgb="FF000000"/>
        <rFont val="Times New Roman"/>
        <charset val="134"/>
      </rPr>
      <t xml:space="preserve">    3.</t>
    </r>
    <r>
      <rPr>
        <sz val="10"/>
        <color rgb="FF000000"/>
        <rFont val="宋体"/>
        <charset val="134"/>
      </rPr>
      <t>全年执行数是指按照国库集中支付制度要求所形成的实际支出。</t>
    </r>
  </si>
  <si>
    <r>
      <rPr>
        <sz val="10"/>
        <rFont val="宋体"/>
        <charset val="134"/>
      </rPr>
      <t>株洲市林业局</t>
    </r>
  </si>
  <si>
    <r>
      <rPr>
        <sz val="10"/>
        <rFont val="宋体"/>
        <charset val="134"/>
      </rPr>
      <t>根据项目和需求进行资金分配，明确分配原则、标准和流程，并对分配情况进行公开。</t>
    </r>
  </si>
  <si>
    <r>
      <rPr>
        <sz val="10"/>
        <rFont val="宋体"/>
        <charset val="134"/>
      </rPr>
      <t>确保项目目标明确，根据项目需求和紧急程度，合理分配资金，优先支持当前重点任务。</t>
    </r>
  </si>
  <si>
    <r>
      <rPr>
        <sz val="10"/>
        <rFont val="宋体"/>
        <charset val="134"/>
      </rPr>
      <t>严格按照转移支付管理制度以及资金管理办法规定的范围和标准分配资金。</t>
    </r>
  </si>
  <si>
    <r>
      <rPr>
        <sz val="10"/>
        <rFont val="宋体"/>
        <charset val="134"/>
      </rPr>
      <t>中央及省级资金到位率</t>
    </r>
    <r>
      <rPr>
        <sz val="10"/>
        <rFont val="Times New Roman"/>
        <charset val="134"/>
      </rPr>
      <t>100%</t>
    </r>
  </si>
  <si>
    <r>
      <rPr>
        <sz val="10"/>
        <rFont val="宋体"/>
        <charset val="134"/>
      </rPr>
      <t>严格项目资金、专项资金的审核管理，按程序办理审批手续。</t>
    </r>
  </si>
  <si>
    <r>
      <rPr>
        <sz val="10"/>
        <rFont val="宋体"/>
        <charset val="134"/>
      </rPr>
      <t>严格按照下达预算的科目和项目执行，未出现截留、挤占、挪用或擅自调整等问题。</t>
    </r>
  </si>
  <si>
    <r>
      <rPr>
        <sz val="10"/>
        <rFont val="宋体"/>
        <charset val="134"/>
      </rPr>
      <t>规范项目入库，提升项目入库质量，确保项目有序开展。</t>
    </r>
  </si>
  <si>
    <r>
      <rPr>
        <sz val="10"/>
        <rFont val="宋体"/>
        <charset val="134"/>
      </rPr>
      <t>各项目资金的使用有详细的预算编制，明确各项支出的用途和金额，确保资金使用有据可依。</t>
    </r>
  </si>
  <si>
    <r>
      <rPr>
        <sz val="10"/>
        <rFont val="宋体"/>
        <charset val="134"/>
      </rPr>
      <t>按照上级下达和本级预算安排的金额执行，不存在执行数偏离预算数较多的问题。</t>
    </r>
  </si>
  <si>
    <r>
      <rPr>
        <sz val="10"/>
        <rFont val="宋体"/>
        <charset val="134"/>
      </rPr>
      <t>在细化下达预算时同步下达锁效目标将有关资金纳入本级预算或对下转移支付绩效管理，开展绩效监控和绩效评价。</t>
    </r>
  </si>
  <si>
    <r>
      <rPr>
        <sz val="10"/>
        <rFont val="宋体"/>
        <charset val="134"/>
      </rPr>
      <t>做好前期保障工作，推进监控开展。监督中期进展情况，确保监控进度。加大中后期中核力度，提升监控质量。</t>
    </r>
  </si>
  <si>
    <r>
      <rPr>
        <sz val="10"/>
        <rFont val="宋体"/>
        <charset val="134"/>
      </rPr>
      <t>对资金管理情况开展了全面的绩效自评工作。</t>
    </r>
  </si>
  <si>
    <t>省级支出责任履行好</t>
  </si>
  <si>
    <r>
      <rPr>
        <sz val="10"/>
        <rFont val="宋体"/>
        <charset val="134"/>
      </rPr>
      <t>根据项目的验收和完成情况，及时将资金拨付。</t>
    </r>
  </si>
  <si>
    <t>目标1:按照项目实施方案,完成资金筹措、项目实施、检查验收和绩效评价,达到绩效目标各项指标标准;
目标2:扩大油茶资源规模,提升油茶产业质量产量,增强精深加工能力,延伸油茶产业链;
目标3:保障国家粮油安全,有效缓解油料供需矛盾;巩固脱贫攻坚成果,促进乡村振兴建设; 
目标4:打造优质种苗供应示范样板、华鑫"华金"华硕"湘林XLC15'油茶高产稳产示范样板、油茶精深加工和多元增 值示范样板、产业融合发展示范样板、品牌建设与市场营销示范样板,形成"良种良法、高产稳产、强链延链、科学经营"的株洲经验。</t>
  </si>
  <si>
    <t>(1)提质改造油茶采穗圃面积82亩、提质改造油茶育苗基地面积400亩。(2)油茶新造面积11911.5亩、低产林改造面积11000亩;开展水肥一体化高效管护面积9500亩。(3)新建茶果储运初加工基地5个。(4)油茶精深加工能力提升1项、茶油作坊升级改造9个。(5)积极融入"湖南茶油"公用品牌,打造"株洲茶油"区域特色品牌,积极培育"大康时代"等龙头企业知名茶油品牌。(6)建设油茶专业化服务队伍,开展油茶科研创新和技术推广,开展现场课堂培训、下乡技术指导,培养油茶"乡土专家"。</t>
  </si>
  <si>
    <r>
      <rPr>
        <sz val="10"/>
        <rFont val="宋体"/>
        <charset val="134"/>
      </rPr>
      <t>低产低效林改造面积（万亩）</t>
    </r>
  </si>
  <si>
    <t>由于季节原因，补植补造工作正在实施，下一步加强调度加快实施进度。</t>
  </si>
  <si>
    <t>部分新造、低改刚刚完成，水肥设施正在陆续进场，下一步加强调度加快实施进度。</t>
  </si>
  <si>
    <t>更新改造3200/抚育改造1600</t>
  </si>
  <si>
    <r>
      <rPr>
        <sz val="10"/>
        <rFont val="宋体"/>
        <charset val="134"/>
      </rPr>
      <t>油茶产业总产值（万元）</t>
    </r>
  </si>
  <si>
    <t>附件1-3</t>
  </si>
  <si>
    <t>湖南省2025年度林业草原改革发展专项资金油茶产业发展示范奖补项目转移支付区域绩效目标自评表</t>
  </si>
  <si>
    <t>项目名称</t>
  </si>
  <si>
    <t>油茶产业发展示范奖补项目</t>
  </si>
  <si>
    <t>中央主管部门</t>
  </si>
  <si>
    <t>财政部、国家林业和草原局</t>
  </si>
  <si>
    <t>地方主管部门</t>
  </si>
  <si>
    <t>湖南省林业局　</t>
  </si>
  <si>
    <t>资金使用单位</t>
  </si>
  <si>
    <t>永州市林业局</t>
  </si>
  <si>
    <t>资金投入情况
(万元)</t>
  </si>
  <si>
    <t>全年预算数(A)</t>
  </si>
  <si>
    <t>全年执行数(B)</t>
  </si>
  <si>
    <t>预算执行率
(B/A×100%)</t>
  </si>
  <si>
    <t>年度资金总额：</t>
  </si>
  <si>
    <t>其中：中央财政资金</t>
  </si>
  <si>
    <t xml:space="preserve">      地方财政资金</t>
  </si>
  <si>
    <t xml:space="preserve">      其他资金（自有资金、社会资本、以前年度结转结余资金等）</t>
  </si>
  <si>
    <t>资金管理情况</t>
  </si>
  <si>
    <t>情况说明</t>
  </si>
  <si>
    <t>存在问题和改进措施</t>
  </si>
  <si>
    <t>分配科学性</t>
  </si>
  <si>
    <t>资金分配规范性</t>
  </si>
  <si>
    <t>资金分配合理性</t>
  </si>
  <si>
    <t>下达及时性</t>
  </si>
  <si>
    <t>资金分解下达进度</t>
  </si>
  <si>
    <t>资金到位率</t>
  </si>
  <si>
    <t>拨付合规性</t>
  </si>
  <si>
    <t>资金拨付合规性</t>
  </si>
  <si>
    <t>资金项目支付进度</t>
  </si>
  <si>
    <t>使用规范性</t>
  </si>
  <si>
    <t>资金使用规范性</t>
  </si>
  <si>
    <t>项目库管理情况</t>
  </si>
  <si>
    <t>执行准确性</t>
  </si>
  <si>
    <t>执行制度健全性</t>
  </si>
  <si>
    <t>制度执行有效性</t>
  </si>
  <si>
    <t>预算绩效管理情况</t>
  </si>
  <si>
    <t>绩效目标下达情况</t>
  </si>
  <si>
    <t>开展绩效监控情况</t>
  </si>
  <si>
    <t>绩效自评开展情况</t>
  </si>
  <si>
    <t>支出责任履行情况</t>
  </si>
  <si>
    <t>省级履行支出责任情况</t>
  </si>
  <si>
    <r>
      <rPr>
        <sz val="10"/>
        <rFont val="宋体"/>
        <charset val="134"/>
      </rPr>
      <t>履行到位</t>
    </r>
  </si>
  <si>
    <t>市级履行支出责任情况</t>
  </si>
  <si>
    <r>
      <rPr>
        <sz val="10"/>
        <rFont val="宋体"/>
        <charset val="134"/>
      </rPr>
      <t>及时分解和下达资金，督促县级落实兑付。</t>
    </r>
  </si>
  <si>
    <t>县级履行支出责任情况</t>
  </si>
  <si>
    <t>总体
目标
完成
情况</t>
  </si>
  <si>
    <t>总体目标</t>
  </si>
  <si>
    <t>全年实际完成情况</t>
  </si>
  <si>
    <t>2025年，持续推进智能化育苗中心建设；建设现代新造油茶林示范基地10845.5亩，低产低效油茶林改造44877.4亩（抚育改造25119.3亩，更新改造19758.1亩），其中水肥一体化面积35529.9亩；建设加工收储中心1个，油茶籽收储能力提升到7.2万吨以上；持续推进品牌打造和社会化服务体系建设。</t>
  </si>
  <si>
    <t>2025年度已完成油茶新造0.77万亩、抚育改造0.34万亩、更新改造0.89万亩,其他项目正在有序推进。</t>
  </si>
  <si>
    <t>一级
指标</t>
  </si>
  <si>
    <t>二级
指标</t>
  </si>
  <si>
    <t>指标值</t>
  </si>
  <si>
    <t>全年实际完成值</t>
  </si>
  <si>
    <t>未完成原因和改进措施</t>
  </si>
  <si>
    <t>产
出
指
标</t>
  </si>
  <si>
    <t>项目区油茶林面积（万亩）</t>
  </si>
  <si>
    <t>2025年度任务在2025年冬季及2026年春季实施，目前正在全力推进。</t>
  </si>
  <si>
    <t>新造油茶林面积（万亩）</t>
  </si>
  <si>
    <t>一是个别地区因找地难、用地紧张等原因，暂时无法实施；二是因受季节影响，项目基本在2026年春季才开始实施，目前正在全力推进建设中。</t>
  </si>
  <si>
    <t>新建水肥一体化面积（万亩）</t>
  </si>
  <si>
    <t>茶油亩均产量（公斤）</t>
  </si>
  <si>
    <t>茶油亩均产量增长比例（%）</t>
  </si>
  <si>
    <t>油茶籽收储能力(万吨)</t>
  </si>
  <si>
    <t>茶油加工能力(万吨)</t>
  </si>
  <si>
    <t>新造油茶林成活率(%)</t>
  </si>
  <si>
    <t>低产低效林改造合格率(%)</t>
  </si>
  <si>
    <t>林木良种使用率(%)</t>
  </si>
  <si>
    <t>打造示范样板数量（个）</t>
  </si>
  <si>
    <t>建设任务完成率(%)</t>
  </si>
  <si>
    <t>新造油茶林（元/亩）</t>
  </si>
  <si>
    <t>低产低效林改造（元/亩）</t>
  </si>
  <si>
    <t>更新改造3584/抚育改造2084</t>
  </si>
  <si>
    <t>水肥一体化（元/亩）</t>
  </si>
  <si>
    <t>社会效益
指标</t>
  </si>
  <si>
    <t>带动就业情况（人次）</t>
  </si>
  <si>
    <t>经济效益
指标</t>
  </si>
  <si>
    <t>种植户亩均增收（元/年）</t>
  </si>
  <si>
    <t>生态效益
指标</t>
  </si>
  <si>
    <t>对改善区域生态是否有一定的促进作用</t>
  </si>
  <si>
    <t>油茶林可持续经营管护情况</t>
  </si>
  <si>
    <t>满意度指标</t>
  </si>
  <si>
    <t>服务对象满意度指标</t>
  </si>
  <si>
    <t>项目区群众满意度（%）</t>
  </si>
  <si>
    <t>说明</t>
  </si>
  <si>
    <r>
      <rPr>
        <sz val="10"/>
        <rFont val="宋体"/>
        <charset val="134"/>
      </rPr>
      <t>注：</t>
    </r>
    <r>
      <rPr>
        <sz val="10"/>
        <rFont val="Arial"/>
        <charset val="134"/>
      </rPr>
      <t>1.</t>
    </r>
    <r>
      <rPr>
        <sz val="10"/>
        <rFont val="宋体"/>
        <charset val="134"/>
      </rPr>
      <t>资金使用单位按项目绩效目标填报，主管部门汇总时按区域绩效目标填报。
    2.其他资金包括与中央财政资金、地方财政资金共同投入到同一项目的自有资金、社会资金，以及以前年度的结转结余资金等。
    3.全年执行数是指按照国库集中支付制度要求所形成的实际支出。</t>
    </r>
  </si>
  <si>
    <r>
      <rPr>
        <sz val="11"/>
        <rFont val="宋体"/>
        <charset val="134"/>
      </rPr>
      <t>附件1</t>
    </r>
    <r>
      <rPr>
        <sz val="11"/>
        <rFont val="Times New Roman"/>
        <charset val="134"/>
      </rPr>
      <t>-4</t>
    </r>
  </si>
  <si>
    <t>衡阳市林业局</t>
  </si>
  <si>
    <r>
      <rPr>
        <sz val="10"/>
        <rFont val="宋体"/>
        <charset val="134"/>
      </rPr>
      <t>资金投入情况</t>
    </r>
    <r>
      <rPr>
        <sz val="10"/>
        <rFont val="Times New Roman"/>
        <charset val="134"/>
      </rPr>
      <t xml:space="preserve">
</t>
    </r>
    <r>
      <rPr>
        <sz val="10"/>
        <rFont val="Times New Roman"/>
        <charset val="134"/>
      </rPr>
      <t>(</t>
    </r>
    <r>
      <rPr>
        <sz val="10"/>
        <rFont val="宋体"/>
        <charset val="134"/>
      </rPr>
      <t>万元</t>
    </r>
    <r>
      <rPr>
        <sz val="10"/>
        <rFont val="Times New Roman"/>
        <charset val="134"/>
      </rPr>
      <t>)</t>
    </r>
  </si>
  <si>
    <r>
      <rPr>
        <sz val="10"/>
        <rFont val="宋体"/>
        <charset val="134"/>
      </rPr>
      <t>预算执行率</t>
    </r>
    <r>
      <rPr>
        <sz val="10"/>
        <rFont val="Times New Roman"/>
        <charset val="134"/>
      </rPr>
      <t xml:space="preserve">
</t>
    </r>
    <r>
      <rPr>
        <sz val="10"/>
        <rFont val="Times New Roman"/>
        <charset val="134"/>
      </rPr>
      <t>(B/A×100%)</t>
    </r>
  </si>
  <si>
    <r>
      <rPr>
        <sz val="10"/>
        <rFont val="宋体"/>
        <charset val="134"/>
      </rPr>
      <t>市县资金未完全到位</t>
    </r>
  </si>
  <si>
    <r>
      <rPr>
        <sz val="10"/>
        <rFont val="宋体"/>
        <charset val="134"/>
      </rPr>
      <t>拨付率低，督促各实施单位尽快拨付</t>
    </r>
  </si>
  <si>
    <r>
      <rPr>
        <sz val="10"/>
        <rFont val="宋体"/>
        <charset val="134"/>
      </rPr>
      <t>实施进度不理想，督促各实施单位抢抓进度</t>
    </r>
  </si>
  <si>
    <r>
      <rPr>
        <sz val="10"/>
        <rFont val="宋体"/>
        <charset val="134"/>
      </rPr>
      <t>县级财政困难，督促转款专用，加强资金保障</t>
    </r>
  </si>
  <si>
    <r>
      <rPr>
        <sz val="10"/>
        <rFont val="宋体"/>
        <charset val="134"/>
      </rPr>
      <t>总体</t>
    </r>
    <r>
      <rPr>
        <sz val="10"/>
        <rFont val="Times New Roman"/>
        <charset val="134"/>
      </rPr>
      <t xml:space="preserve">
</t>
    </r>
    <r>
      <rPr>
        <sz val="10"/>
        <rFont val="宋体"/>
        <charset val="134"/>
      </rPr>
      <t>目标</t>
    </r>
    <r>
      <rPr>
        <sz val="10"/>
        <rFont val="Times New Roman"/>
        <charset val="134"/>
      </rPr>
      <t xml:space="preserve">
</t>
    </r>
    <r>
      <rPr>
        <sz val="10"/>
        <rFont val="宋体"/>
        <charset val="134"/>
      </rPr>
      <t>完成</t>
    </r>
    <r>
      <rPr>
        <sz val="10"/>
        <rFont val="Times New Roman"/>
        <charset val="134"/>
      </rPr>
      <t xml:space="preserve">
</t>
    </r>
    <r>
      <rPr>
        <sz val="10"/>
        <rFont val="宋体"/>
        <charset val="134"/>
      </rPr>
      <t>情况</t>
    </r>
  </si>
  <si>
    <r>
      <rPr>
        <sz val="10"/>
        <rFont val="宋体"/>
        <charset val="134"/>
      </rPr>
      <t>完成低产低效油茶林改造</t>
    </r>
    <r>
      <rPr>
        <sz val="10"/>
        <rFont val="Times New Roman"/>
        <charset val="134"/>
      </rPr>
      <t>23800.00</t>
    </r>
    <r>
      <rPr>
        <sz val="10"/>
        <rFont val="宋体"/>
        <charset val="134"/>
      </rPr>
      <t>亩（衡南县</t>
    </r>
    <r>
      <rPr>
        <sz val="10"/>
        <rFont val="Times New Roman"/>
        <charset val="134"/>
      </rPr>
      <t>4500</t>
    </r>
    <r>
      <rPr>
        <sz val="10"/>
        <rFont val="宋体"/>
        <charset val="134"/>
      </rPr>
      <t>亩、衡阳县</t>
    </r>
    <r>
      <rPr>
        <sz val="10"/>
        <rFont val="Times New Roman"/>
        <charset val="134"/>
      </rPr>
      <t>3700</t>
    </r>
    <r>
      <rPr>
        <sz val="10"/>
        <rFont val="宋体"/>
        <charset val="134"/>
      </rPr>
      <t>亩、衡山县</t>
    </r>
    <r>
      <rPr>
        <sz val="10"/>
        <rFont val="Times New Roman"/>
        <charset val="134"/>
      </rPr>
      <t>900</t>
    </r>
    <r>
      <rPr>
        <sz val="10"/>
        <rFont val="宋体"/>
        <charset val="134"/>
      </rPr>
      <t>亩、衡东县</t>
    </r>
    <r>
      <rPr>
        <sz val="10"/>
        <rFont val="Times New Roman"/>
        <charset val="134"/>
      </rPr>
      <t>4400</t>
    </r>
    <r>
      <rPr>
        <sz val="10"/>
        <rFont val="宋体"/>
        <charset val="134"/>
      </rPr>
      <t>亩、祁东县</t>
    </r>
    <r>
      <rPr>
        <sz val="10"/>
        <rFont val="Times New Roman"/>
        <charset val="134"/>
      </rPr>
      <t>1200</t>
    </r>
    <r>
      <rPr>
        <sz val="10"/>
        <rFont val="宋体"/>
        <charset val="134"/>
      </rPr>
      <t>亩、常宁市</t>
    </r>
    <r>
      <rPr>
        <sz val="10"/>
        <rFont val="Times New Roman"/>
        <charset val="134"/>
      </rPr>
      <t>4600</t>
    </r>
    <r>
      <rPr>
        <sz val="10"/>
        <rFont val="宋体"/>
        <charset val="134"/>
      </rPr>
      <t>亩、耒阳市</t>
    </r>
    <r>
      <rPr>
        <sz val="10"/>
        <rFont val="Times New Roman"/>
        <charset val="134"/>
      </rPr>
      <t>4500</t>
    </r>
    <r>
      <rPr>
        <sz val="10"/>
        <rFont val="宋体"/>
        <charset val="134"/>
      </rPr>
      <t>亩）；续建油茶收储中心</t>
    </r>
    <r>
      <rPr>
        <sz val="10"/>
        <rFont val="Times New Roman"/>
        <charset val="134"/>
      </rPr>
      <t>7</t>
    </r>
    <r>
      <rPr>
        <sz val="10"/>
        <rFont val="宋体"/>
        <charset val="134"/>
      </rPr>
      <t>个；完成油茶初加工中心</t>
    </r>
    <r>
      <rPr>
        <sz val="10"/>
        <rFont val="Times New Roman"/>
        <charset val="134"/>
      </rPr>
      <t>10</t>
    </r>
    <r>
      <rPr>
        <sz val="10"/>
        <rFont val="宋体"/>
        <charset val="134"/>
      </rPr>
      <t>个；</t>
    </r>
    <r>
      <rPr>
        <sz val="10"/>
        <rFont val="Times New Roman"/>
        <charset val="134"/>
      </rPr>
      <t xml:space="preserve"> </t>
    </r>
    <r>
      <rPr>
        <sz val="10"/>
        <rFont val="宋体"/>
        <charset val="134"/>
      </rPr>
      <t>继续培育茶油精深加工和副产品综合利用能力提升</t>
    </r>
    <r>
      <rPr>
        <sz val="10"/>
        <rFont val="Times New Roman"/>
        <charset val="134"/>
      </rPr>
      <t>3</t>
    </r>
    <r>
      <rPr>
        <sz val="10"/>
        <rFont val="宋体"/>
        <charset val="134"/>
      </rPr>
      <t>家企业；续建油茶产业融合示范园</t>
    </r>
    <r>
      <rPr>
        <sz val="10"/>
        <rFont val="Times New Roman"/>
        <charset val="134"/>
      </rPr>
      <t>8</t>
    </r>
    <r>
      <rPr>
        <sz val="10"/>
        <rFont val="宋体"/>
        <charset val="134"/>
      </rPr>
      <t>个；持续打造</t>
    </r>
    <r>
      <rPr>
        <sz val="10"/>
        <rFont val="Times New Roman"/>
        <charset val="134"/>
      </rPr>
      <t>“</t>
    </r>
    <r>
      <rPr>
        <sz val="10"/>
        <rFont val="宋体"/>
        <charset val="134"/>
      </rPr>
      <t>衡阳茶油</t>
    </r>
    <r>
      <rPr>
        <sz val="10"/>
        <rFont val="Times New Roman"/>
        <charset val="134"/>
      </rPr>
      <t>”</t>
    </r>
    <r>
      <rPr>
        <sz val="10"/>
        <rFont val="宋体"/>
        <charset val="134"/>
      </rPr>
      <t>区域公共品牌；续建油茶产品质量检验中心建设（国家级）、技术推广服务中心、技术培训中心、产学研平台、油茶专业服务队伍。</t>
    </r>
  </si>
  <si>
    <r>
      <rPr>
        <sz val="10"/>
        <rFont val="宋体"/>
        <charset val="134"/>
      </rPr>
      <t>已完成低产低效林改造</t>
    </r>
    <r>
      <rPr>
        <sz val="10"/>
        <rFont val="Times New Roman"/>
        <charset val="134"/>
      </rPr>
      <t>13000</t>
    </r>
    <r>
      <rPr>
        <sz val="10"/>
        <rFont val="宋体"/>
        <charset val="134"/>
      </rPr>
      <t>亩，续建油茶收储中心</t>
    </r>
    <r>
      <rPr>
        <sz val="10"/>
        <rFont val="Times New Roman"/>
        <charset val="134"/>
      </rPr>
      <t>7</t>
    </r>
    <r>
      <rPr>
        <sz val="10"/>
        <rFont val="宋体"/>
        <charset val="134"/>
      </rPr>
      <t>个；完成油茶初加工中心</t>
    </r>
    <r>
      <rPr>
        <sz val="10"/>
        <rFont val="Times New Roman"/>
        <charset val="134"/>
      </rPr>
      <t>10</t>
    </r>
    <r>
      <rPr>
        <sz val="10"/>
        <rFont val="宋体"/>
        <charset val="134"/>
      </rPr>
      <t>个；持续培育茶油精深加工和副产品综合利用能力提升</t>
    </r>
    <r>
      <rPr>
        <sz val="10"/>
        <rFont val="Times New Roman"/>
        <charset val="134"/>
      </rPr>
      <t>3</t>
    </r>
    <r>
      <rPr>
        <sz val="10"/>
        <rFont val="宋体"/>
        <charset val="134"/>
      </rPr>
      <t>家企业；续建油茶产业融合示范园</t>
    </r>
    <r>
      <rPr>
        <sz val="10"/>
        <rFont val="Times New Roman"/>
        <charset val="134"/>
      </rPr>
      <t>8</t>
    </r>
    <r>
      <rPr>
        <sz val="10"/>
        <rFont val="宋体"/>
        <charset val="134"/>
      </rPr>
      <t>个；持续打造</t>
    </r>
    <r>
      <rPr>
        <sz val="10"/>
        <rFont val="Times New Roman"/>
        <charset val="134"/>
      </rPr>
      <t>“</t>
    </r>
    <r>
      <rPr>
        <sz val="10"/>
        <rFont val="宋体"/>
        <charset val="134"/>
      </rPr>
      <t>衡阳茶油</t>
    </r>
    <r>
      <rPr>
        <sz val="10"/>
        <rFont val="Times New Roman"/>
        <charset val="134"/>
      </rPr>
      <t>”</t>
    </r>
    <r>
      <rPr>
        <sz val="10"/>
        <rFont val="宋体"/>
        <charset val="134"/>
      </rPr>
      <t>区域公共品牌；续建油茶产品质量检验中心建设（国家级）、技术推广服务中心、技术培训中心、产学研平台、油茶专业服务队伍。</t>
    </r>
  </si>
  <si>
    <r>
      <rPr>
        <sz val="10"/>
        <rFont val="宋体"/>
        <charset val="134"/>
      </rPr>
      <t>一级</t>
    </r>
    <r>
      <rPr>
        <sz val="10"/>
        <rFont val="Times New Roman"/>
        <charset val="134"/>
      </rPr>
      <t xml:space="preserve">
</t>
    </r>
    <r>
      <rPr>
        <sz val="10"/>
        <rFont val="宋体"/>
        <charset val="134"/>
      </rPr>
      <t>指标</t>
    </r>
  </si>
  <si>
    <r>
      <rPr>
        <sz val="10"/>
        <rFont val="宋体"/>
        <charset val="134"/>
      </rPr>
      <t>二级</t>
    </r>
    <r>
      <rPr>
        <sz val="10"/>
        <rFont val="Times New Roman"/>
        <charset val="134"/>
      </rPr>
      <t xml:space="preserve">
</t>
    </r>
    <r>
      <rPr>
        <sz val="10"/>
        <rFont val="宋体"/>
        <charset val="134"/>
      </rPr>
      <t>指标</t>
    </r>
  </si>
  <si>
    <r>
      <rPr>
        <sz val="10"/>
        <rFont val="宋体"/>
        <charset val="134"/>
      </rPr>
      <t>产</t>
    </r>
    <r>
      <rPr>
        <sz val="10"/>
        <rFont val="Times New Roman"/>
        <charset val="134"/>
      </rPr>
      <t xml:space="preserve">
</t>
    </r>
    <r>
      <rPr>
        <sz val="10"/>
        <rFont val="宋体"/>
        <charset val="134"/>
      </rPr>
      <t>出</t>
    </r>
    <r>
      <rPr>
        <sz val="10"/>
        <rFont val="Times New Roman"/>
        <charset val="134"/>
      </rPr>
      <t xml:space="preserve">
</t>
    </r>
    <r>
      <rPr>
        <sz val="10"/>
        <rFont val="宋体"/>
        <charset val="134"/>
      </rPr>
      <t>指</t>
    </r>
    <r>
      <rPr>
        <sz val="10"/>
        <rFont val="Times New Roman"/>
        <charset val="134"/>
      </rPr>
      <t xml:space="preserve">
</t>
    </r>
    <r>
      <rPr>
        <sz val="10"/>
        <rFont val="宋体"/>
        <charset val="134"/>
      </rPr>
      <t>标</t>
    </r>
  </si>
  <si>
    <t>/</t>
  </si>
  <si>
    <t>作业设计报批较晚，正实施中。</t>
  </si>
  <si>
    <r>
      <rPr>
        <sz val="10"/>
        <rFont val="宋体"/>
        <charset val="134"/>
      </rPr>
      <t>作业设计报批较晚，正实施中。</t>
    </r>
  </si>
  <si>
    <t>水肥一体化建设进度滞后</t>
  </si>
  <si>
    <r>
      <rPr>
        <sz val="10"/>
        <rFont val="宋体"/>
        <charset val="134"/>
      </rPr>
      <t>更新改造</t>
    </r>
    <r>
      <rPr>
        <sz val="10"/>
        <rFont val="Times New Roman"/>
        <charset val="134"/>
      </rPr>
      <t>6253.37/</t>
    </r>
    <r>
      <rPr>
        <sz val="10"/>
        <rFont val="宋体"/>
        <charset val="134"/>
      </rPr>
      <t>抚育改造</t>
    </r>
    <r>
      <rPr>
        <sz val="10"/>
        <rFont val="Times New Roman"/>
        <charset val="134"/>
      </rPr>
      <t>4333.38/</t>
    </r>
    <r>
      <rPr>
        <sz val="10"/>
        <rFont val="宋体"/>
        <charset val="134"/>
      </rPr>
      <t>品种改造</t>
    </r>
    <r>
      <rPr>
        <sz val="10"/>
        <rFont val="Times New Roman"/>
        <charset val="134"/>
      </rPr>
      <t>5620.53</t>
    </r>
  </si>
  <si>
    <r>
      <rPr>
        <sz val="10"/>
        <rFont val="宋体"/>
        <charset val="134"/>
      </rPr>
      <t>效</t>
    </r>
    <r>
      <rPr>
        <sz val="10"/>
        <rFont val="Times New Roman"/>
        <charset val="134"/>
      </rPr>
      <t xml:space="preserve">
</t>
    </r>
    <r>
      <rPr>
        <sz val="10"/>
        <rFont val="宋体"/>
        <charset val="134"/>
      </rPr>
      <t>益</t>
    </r>
    <r>
      <rPr>
        <sz val="10"/>
        <rFont val="Times New Roman"/>
        <charset val="134"/>
      </rPr>
      <t xml:space="preserve">
</t>
    </r>
    <r>
      <rPr>
        <sz val="10"/>
        <rFont val="宋体"/>
        <charset val="134"/>
      </rPr>
      <t>指</t>
    </r>
    <r>
      <rPr>
        <sz val="10"/>
        <rFont val="Times New Roman"/>
        <charset val="134"/>
      </rPr>
      <t xml:space="preserve">
</t>
    </r>
    <r>
      <rPr>
        <sz val="10"/>
        <rFont val="宋体"/>
        <charset val="134"/>
      </rPr>
      <t>标</t>
    </r>
  </si>
  <si>
    <r>
      <rPr>
        <sz val="10"/>
        <rFont val="宋体"/>
        <charset val="134"/>
      </rPr>
      <t>社会效益</t>
    </r>
    <r>
      <rPr>
        <sz val="10"/>
        <rFont val="Times New Roman"/>
        <charset val="134"/>
      </rPr>
      <t xml:space="preserve">
</t>
    </r>
    <r>
      <rPr>
        <sz val="10"/>
        <rFont val="宋体"/>
        <charset val="134"/>
      </rPr>
      <t>指标</t>
    </r>
  </si>
  <si>
    <r>
      <rPr>
        <sz val="10"/>
        <rFont val="宋体"/>
        <charset val="134"/>
      </rPr>
      <t>经济效益</t>
    </r>
    <r>
      <rPr>
        <sz val="10"/>
        <rFont val="Times New Roman"/>
        <charset val="134"/>
      </rPr>
      <t xml:space="preserve">
</t>
    </r>
    <r>
      <rPr>
        <sz val="10"/>
        <rFont val="宋体"/>
        <charset val="134"/>
      </rPr>
      <t>指标</t>
    </r>
  </si>
  <si>
    <r>
      <rPr>
        <sz val="10"/>
        <rFont val="宋体"/>
        <charset val="134"/>
      </rPr>
      <t>生态效益</t>
    </r>
    <r>
      <rPr>
        <sz val="10"/>
        <rFont val="Times New Roman"/>
        <charset val="134"/>
      </rPr>
      <t xml:space="preserve">
</t>
    </r>
    <r>
      <rPr>
        <sz val="10"/>
        <rFont val="宋体"/>
        <charset val="134"/>
      </rPr>
      <t>指标</t>
    </r>
  </si>
  <si>
    <r>
      <rPr>
        <sz val="10"/>
        <rFont val="宋体"/>
        <charset val="134"/>
      </rPr>
      <t>是</t>
    </r>
  </si>
  <si>
    <r>
      <rPr>
        <sz val="10"/>
        <rFont val="宋体"/>
        <charset val="134"/>
      </rPr>
      <t>明显</t>
    </r>
  </si>
  <si>
    <r>
      <rPr>
        <sz val="10"/>
        <rFont val="黑体"/>
        <charset val="134"/>
      </rPr>
      <t>附件1-</t>
    </r>
    <r>
      <rPr>
        <sz val="10"/>
        <rFont val="黑体"/>
        <charset val="134"/>
      </rPr>
      <t>5</t>
    </r>
  </si>
  <si>
    <r>
      <rPr>
        <sz val="10"/>
        <rFont val="宋体"/>
        <charset val="134"/>
      </rPr>
      <t>邵阳市林业局</t>
    </r>
  </si>
  <si>
    <r>
      <rPr>
        <sz val="10"/>
        <rFont val="宋体"/>
        <charset val="134"/>
      </rPr>
      <t>资金投入情况</t>
    </r>
    <r>
      <rPr>
        <sz val="10"/>
        <rFont val="Times New Roman"/>
        <charset val="134"/>
      </rPr>
      <t xml:space="preserve">
(</t>
    </r>
    <r>
      <rPr>
        <sz val="10"/>
        <rFont val="宋体"/>
        <charset val="134"/>
      </rPr>
      <t>万元</t>
    </r>
    <r>
      <rPr>
        <sz val="10"/>
        <rFont val="Times New Roman"/>
        <charset val="134"/>
      </rPr>
      <t>)</t>
    </r>
  </si>
  <si>
    <r>
      <rPr>
        <sz val="10"/>
        <rFont val="宋体"/>
        <charset val="134"/>
      </rPr>
      <t>预算执行率</t>
    </r>
    <r>
      <rPr>
        <sz val="10"/>
        <rFont val="Times New Roman"/>
        <charset val="134"/>
      </rPr>
      <t xml:space="preserve">
(B/A×100%)</t>
    </r>
  </si>
  <si>
    <r>
      <rPr>
        <sz val="10"/>
        <rFont val="Times New Roman"/>
        <charset val="134"/>
      </rPr>
      <t xml:space="preserve">            </t>
    </r>
    <r>
      <rPr>
        <sz val="10"/>
        <rFont val="宋体"/>
        <charset val="134"/>
      </rPr>
      <t>其他资金（自有资金、社会资本、以前年度结转结余资金等）</t>
    </r>
  </si>
  <si>
    <r>
      <rPr>
        <sz val="10"/>
        <rFont val="Times New Roman"/>
        <charset val="134"/>
      </rPr>
      <t xml:space="preserve">  </t>
    </r>
    <r>
      <rPr>
        <sz val="10"/>
        <rFont val="宋体"/>
        <charset val="134"/>
      </rPr>
      <t>完成作业设计和招投标等前期工作，开展油茶新造和低产低效林改造，实施水肥一体化设施建设，提升茶油加工能力和油茶籽收储能力，稳步推进油茶全产业链发展，带动林农增收。</t>
    </r>
  </si>
  <si>
    <r>
      <rPr>
        <sz val="10"/>
        <rFont val="宋体"/>
        <charset val="134"/>
      </rPr>
      <t>已完成</t>
    </r>
    <r>
      <rPr>
        <sz val="10"/>
        <rFont val="Times New Roman"/>
        <charset val="134"/>
      </rPr>
      <t>2025</t>
    </r>
    <r>
      <rPr>
        <sz val="10"/>
        <rFont val="宋体"/>
        <charset val="134"/>
      </rPr>
      <t>年作业设计。</t>
    </r>
    <r>
      <rPr>
        <sz val="10"/>
        <rFont val="Times New Roman"/>
        <charset val="134"/>
      </rPr>
      <t>2025</t>
    </r>
    <r>
      <rPr>
        <sz val="10"/>
        <rFont val="宋体"/>
        <charset val="134"/>
      </rPr>
      <t>年度实际完成新造油茶林面积</t>
    </r>
    <r>
      <rPr>
        <sz val="10"/>
        <rFont val="Times New Roman"/>
        <charset val="134"/>
      </rPr>
      <t>0.33</t>
    </r>
    <r>
      <rPr>
        <sz val="10"/>
        <rFont val="宋体"/>
        <charset val="134"/>
      </rPr>
      <t>万亩，完成率</t>
    </r>
    <r>
      <rPr>
        <sz val="10"/>
        <rFont val="Times New Roman"/>
        <charset val="134"/>
      </rPr>
      <t>11.50%</t>
    </r>
    <r>
      <rPr>
        <sz val="10"/>
        <rFont val="宋体"/>
        <charset val="134"/>
      </rPr>
      <t>；低产低效林改造面积</t>
    </r>
    <r>
      <rPr>
        <sz val="10"/>
        <rFont val="Times New Roman"/>
        <charset val="134"/>
      </rPr>
      <t>0.71</t>
    </r>
    <r>
      <rPr>
        <sz val="10"/>
        <rFont val="宋体"/>
        <charset val="134"/>
      </rPr>
      <t>万亩，完成率</t>
    </r>
    <r>
      <rPr>
        <sz val="10"/>
        <rFont val="Times New Roman"/>
        <charset val="134"/>
      </rPr>
      <t>34.47%;</t>
    </r>
    <r>
      <rPr>
        <sz val="10"/>
        <rFont val="宋体"/>
        <charset val="134"/>
      </rPr>
      <t>新建水肥一体化面积</t>
    </r>
    <r>
      <rPr>
        <sz val="10"/>
        <rFont val="Times New Roman"/>
        <charset val="134"/>
      </rPr>
      <t>0.62</t>
    </r>
    <r>
      <rPr>
        <sz val="10"/>
        <rFont val="宋体"/>
        <charset val="134"/>
      </rPr>
      <t>万亩</t>
    </r>
    <r>
      <rPr>
        <sz val="10"/>
        <rFont val="Times New Roman"/>
        <charset val="134"/>
      </rPr>
      <t>,</t>
    </r>
    <r>
      <rPr>
        <sz val="10"/>
        <rFont val="宋体"/>
        <charset val="134"/>
      </rPr>
      <t>完成率</t>
    </r>
    <r>
      <rPr>
        <sz val="10"/>
        <rFont val="Times New Roman"/>
        <charset val="134"/>
      </rPr>
      <t>22.22%</t>
    </r>
    <r>
      <rPr>
        <sz val="10"/>
        <rFont val="宋体"/>
        <charset val="134"/>
      </rPr>
      <t>。</t>
    </r>
  </si>
  <si>
    <r>
      <rPr>
        <sz val="10"/>
        <rFont val="宋体"/>
        <charset val="134"/>
      </rPr>
      <t>土地流转难度大，实施主体积极性不高。（实际已完成面积</t>
    </r>
    <r>
      <rPr>
        <sz val="10"/>
        <rFont val="Times New Roman"/>
        <charset val="134"/>
      </rPr>
      <t>0.33</t>
    </r>
    <r>
      <rPr>
        <sz val="10"/>
        <rFont val="宋体"/>
        <charset val="134"/>
      </rPr>
      <t>万亩，另外洞口县核减</t>
    </r>
    <r>
      <rPr>
        <sz val="10"/>
        <rFont val="Times New Roman"/>
        <charset val="134"/>
      </rPr>
      <t>0.28</t>
    </r>
    <r>
      <rPr>
        <sz val="10"/>
        <rFont val="宋体"/>
        <charset val="134"/>
      </rPr>
      <t>万亩，剩下的</t>
    </r>
    <r>
      <rPr>
        <sz val="10"/>
        <rFont val="Times New Roman"/>
        <charset val="134"/>
      </rPr>
      <t>2.26</t>
    </r>
    <r>
      <rPr>
        <sz val="10"/>
        <rFont val="宋体"/>
        <charset val="134"/>
      </rPr>
      <t>万亩正在施工中）</t>
    </r>
  </si>
  <si>
    <r>
      <rPr>
        <sz val="10"/>
        <rFont val="宋体"/>
        <charset val="134"/>
      </rPr>
      <t>用地政策原因，低改范围难以纳入改造面积（实际已完成</t>
    </r>
    <r>
      <rPr>
        <sz val="10"/>
        <rFont val="Times New Roman"/>
        <charset val="134"/>
      </rPr>
      <t>0.71</t>
    </r>
    <r>
      <rPr>
        <sz val="10"/>
        <rFont val="宋体"/>
        <charset val="134"/>
      </rPr>
      <t>万亩，另外邵阳县核减</t>
    </r>
    <r>
      <rPr>
        <sz val="10"/>
        <rFont val="Times New Roman"/>
        <charset val="134"/>
      </rPr>
      <t>0.17</t>
    </r>
    <r>
      <rPr>
        <sz val="10"/>
        <rFont val="宋体"/>
        <charset val="134"/>
      </rPr>
      <t>万亩，剩下</t>
    </r>
    <r>
      <rPr>
        <sz val="10"/>
        <rFont val="Times New Roman"/>
        <charset val="134"/>
      </rPr>
      <t>1.18</t>
    </r>
    <r>
      <rPr>
        <sz val="10"/>
        <rFont val="宋体"/>
        <charset val="134"/>
      </rPr>
      <t>万亩正在施工中）</t>
    </r>
  </si>
  <si>
    <r>
      <rPr>
        <sz val="10"/>
        <rFont val="宋体"/>
        <charset val="134"/>
      </rPr>
      <t>用地政策原因（其中签订意向合同的面积为</t>
    </r>
    <r>
      <rPr>
        <sz val="10"/>
        <rFont val="Times New Roman"/>
        <charset val="134"/>
      </rPr>
      <t>0.5743</t>
    </r>
    <r>
      <rPr>
        <sz val="10"/>
        <rFont val="宋体"/>
        <charset val="134"/>
      </rPr>
      <t>万亩，剩下的</t>
    </r>
    <r>
      <rPr>
        <sz val="10"/>
        <rFont val="Times New Roman"/>
        <charset val="134"/>
      </rPr>
      <t>2.17</t>
    </r>
    <r>
      <rPr>
        <sz val="10"/>
        <rFont val="宋体"/>
        <charset val="134"/>
      </rPr>
      <t>万亩正在施工中）</t>
    </r>
  </si>
  <si>
    <t>-</t>
  </si>
  <si>
    <r>
      <rPr>
        <sz val="10"/>
        <rFont val="宋体"/>
        <charset val="134"/>
      </rPr>
      <t>新造油茶林</t>
    </r>
    <r>
      <rPr>
        <sz val="10"/>
        <rFont val="Times New Roman"/>
        <charset val="134"/>
      </rPr>
      <t>(</t>
    </r>
    <r>
      <rPr>
        <sz val="10"/>
        <rFont val="宋体"/>
        <charset val="134"/>
      </rPr>
      <t>元</t>
    </r>
    <r>
      <rPr>
        <sz val="10"/>
        <rFont val="Times New Roman"/>
        <charset val="134"/>
      </rPr>
      <t>/</t>
    </r>
    <r>
      <rPr>
        <sz val="10"/>
        <rFont val="宋体"/>
        <charset val="134"/>
      </rPr>
      <t>亩</t>
    </r>
    <r>
      <rPr>
        <sz val="10"/>
        <rFont val="Times New Roman"/>
        <charset val="134"/>
      </rPr>
      <t>)</t>
    </r>
  </si>
  <si>
    <r>
      <rPr>
        <sz val="10"/>
        <rFont val="宋体"/>
        <charset val="134"/>
      </rPr>
      <t>低产低效林改造</t>
    </r>
    <r>
      <rPr>
        <sz val="10"/>
        <rFont val="Times New Roman"/>
        <charset val="134"/>
      </rPr>
      <t>(</t>
    </r>
    <r>
      <rPr>
        <sz val="10"/>
        <rFont val="宋体"/>
        <charset val="134"/>
      </rPr>
      <t>元</t>
    </r>
    <r>
      <rPr>
        <sz val="10"/>
        <rFont val="Times New Roman"/>
        <charset val="134"/>
      </rPr>
      <t>/</t>
    </r>
    <r>
      <rPr>
        <sz val="10"/>
        <rFont val="宋体"/>
        <charset val="134"/>
      </rPr>
      <t>亩</t>
    </r>
    <r>
      <rPr>
        <sz val="10"/>
        <rFont val="Times New Roman"/>
        <charset val="134"/>
      </rPr>
      <t>)</t>
    </r>
  </si>
  <si>
    <r>
      <rPr>
        <sz val="10"/>
        <rFont val="宋体"/>
        <charset val="134"/>
      </rPr>
      <t>水肥一体化</t>
    </r>
    <r>
      <rPr>
        <sz val="10"/>
        <rFont val="Times New Roman"/>
        <charset val="134"/>
      </rPr>
      <t>(</t>
    </r>
    <r>
      <rPr>
        <sz val="10"/>
        <rFont val="宋体"/>
        <charset val="134"/>
      </rPr>
      <t>元</t>
    </r>
    <r>
      <rPr>
        <sz val="10"/>
        <rFont val="Times New Roman"/>
        <charset val="134"/>
      </rPr>
      <t>/</t>
    </r>
    <r>
      <rPr>
        <sz val="10"/>
        <rFont val="宋体"/>
        <charset val="134"/>
      </rPr>
      <t>亩</t>
    </r>
    <r>
      <rPr>
        <sz val="10"/>
        <rFont val="Times New Roman"/>
        <charset val="134"/>
      </rPr>
      <t xml:space="preserve"> )</t>
    </r>
  </si>
  <si>
    <r>
      <rPr>
        <sz val="10"/>
        <rFont val="宋体"/>
        <charset val="134"/>
      </rPr>
      <t>油茶幼林管护</t>
    </r>
    <r>
      <rPr>
        <sz val="10"/>
        <rFont val="Times New Roman"/>
        <charset val="134"/>
      </rPr>
      <t>(</t>
    </r>
    <r>
      <rPr>
        <sz val="10"/>
        <rFont val="宋体"/>
        <charset val="134"/>
      </rPr>
      <t>元</t>
    </r>
    <r>
      <rPr>
        <sz val="10"/>
        <rFont val="Times New Roman"/>
        <charset val="134"/>
      </rPr>
      <t>/</t>
    </r>
    <r>
      <rPr>
        <sz val="10"/>
        <rFont val="宋体"/>
        <charset val="134"/>
      </rPr>
      <t>亩</t>
    </r>
    <r>
      <rPr>
        <sz val="10"/>
        <rFont val="Times New Roman"/>
        <charset val="134"/>
      </rPr>
      <t>)</t>
    </r>
  </si>
  <si>
    <r>
      <rPr>
        <sz val="10"/>
        <rFont val="宋体"/>
        <charset val="134"/>
      </rPr>
      <t>土地流转难度大，实施主体积极性不高，用地政策等原因导致进度缓慢</t>
    </r>
  </si>
  <si>
    <r>
      <rPr>
        <sz val="11"/>
        <rFont val="宋体"/>
        <charset val="134"/>
      </rPr>
      <t>附件</t>
    </r>
    <r>
      <rPr>
        <sz val="11"/>
        <rFont val="Times New Roman"/>
        <charset val="134"/>
      </rPr>
      <t>1-6</t>
    </r>
  </si>
  <si>
    <r>
      <rPr>
        <sz val="10"/>
        <rFont val="宋体"/>
        <charset val="134"/>
      </rPr>
      <t>怀化市林业局</t>
    </r>
  </si>
  <si>
    <r>
      <rPr>
        <sz val="10"/>
        <rFont val="Times New Roman"/>
        <charset val="134"/>
      </rPr>
      <t xml:space="preserve">             </t>
    </r>
    <r>
      <rPr>
        <sz val="10"/>
        <rFont val="宋体"/>
        <charset val="134"/>
      </rPr>
      <t>地方财政资金</t>
    </r>
  </si>
  <si>
    <r>
      <rPr>
        <sz val="10"/>
        <rFont val="宋体"/>
        <charset val="134"/>
      </rPr>
      <t>完成作业设计和招投标等前期工作，开展油茶新造和低产低效林改造，实施水肥一体化设施建设，提升茶油加工能力和油茶籽收储能力，稳步推进油茶全产业链发展，带动林农增收。</t>
    </r>
  </si>
  <si>
    <r>
      <rPr>
        <sz val="10"/>
        <rFont val="宋体"/>
        <charset val="134"/>
      </rPr>
      <t>完成</t>
    </r>
    <r>
      <rPr>
        <sz val="10"/>
        <rFont val="Times New Roman"/>
        <charset val="134"/>
      </rPr>
      <t>2025</t>
    </r>
    <r>
      <rPr>
        <sz val="10"/>
        <rFont val="宋体"/>
        <charset val="134"/>
      </rPr>
      <t>年度项目作业设计、工程监理、苗木、肥料、水肥一体化招标采购，作业设计完成编制、审批和备案。完成新造整地</t>
    </r>
    <r>
      <rPr>
        <sz val="10"/>
        <rFont val="Times New Roman"/>
        <charset val="134"/>
      </rPr>
      <t>1.19</t>
    </r>
    <r>
      <rPr>
        <sz val="10"/>
        <rFont val="宋体"/>
        <charset val="134"/>
      </rPr>
      <t>万亩、新造</t>
    </r>
    <r>
      <rPr>
        <sz val="10"/>
        <rFont val="Times New Roman"/>
        <charset val="134"/>
      </rPr>
      <t>0.1</t>
    </r>
    <r>
      <rPr>
        <sz val="10"/>
        <rFont val="宋体"/>
        <charset val="134"/>
      </rPr>
      <t>万亩、低改</t>
    </r>
    <r>
      <rPr>
        <sz val="10"/>
        <rFont val="Times New Roman"/>
        <charset val="134"/>
      </rPr>
      <t>0.73</t>
    </r>
    <r>
      <rPr>
        <sz val="10"/>
        <rFont val="宋体"/>
        <charset val="134"/>
      </rPr>
      <t>万亩、水肥</t>
    </r>
    <r>
      <rPr>
        <sz val="10"/>
        <rFont val="Times New Roman"/>
        <charset val="134"/>
      </rPr>
      <t>0.13</t>
    </r>
    <r>
      <rPr>
        <sz val="10"/>
        <rFont val="宋体"/>
        <charset val="134"/>
      </rPr>
      <t>万亩。完成</t>
    </r>
    <r>
      <rPr>
        <sz val="10"/>
        <rFont val="Times New Roman"/>
        <charset val="134"/>
      </rPr>
      <t>2</t>
    </r>
    <r>
      <rPr>
        <sz val="10"/>
        <rFont val="宋体"/>
        <charset val="134"/>
      </rPr>
      <t>个茶油精深加工和副产品综合利用项目、</t>
    </r>
    <r>
      <rPr>
        <sz val="10"/>
        <rFont val="Times New Roman"/>
        <charset val="134"/>
      </rPr>
      <t>1</t>
    </r>
    <r>
      <rPr>
        <sz val="10"/>
        <rFont val="宋体"/>
        <charset val="134"/>
      </rPr>
      <t>个油茶籽加工及区域仓储中心项目、</t>
    </r>
    <r>
      <rPr>
        <sz val="10"/>
        <rFont val="Times New Roman"/>
        <charset val="134"/>
      </rPr>
      <t>1</t>
    </r>
    <r>
      <rPr>
        <sz val="10"/>
        <rFont val="宋体"/>
        <charset val="134"/>
      </rPr>
      <t>个社会化服务组织建设，全产业链推动油茶发展，带动林农增收。</t>
    </r>
  </si>
  <si>
    <r>
      <rPr>
        <sz val="10"/>
        <rFont val="宋体"/>
        <charset val="134"/>
      </rPr>
      <t>已完成苗木、肥料招标，正在供肥供苗中；已完成整地</t>
    </r>
    <r>
      <rPr>
        <sz val="10"/>
        <rFont val="Times New Roman"/>
        <charset val="134"/>
      </rPr>
      <t>1.19</t>
    </r>
    <r>
      <rPr>
        <sz val="10"/>
        <rFont val="宋体"/>
        <charset val="134"/>
      </rPr>
      <t>万亩。</t>
    </r>
  </si>
  <si>
    <r>
      <rPr>
        <sz val="10"/>
        <rFont val="宋体"/>
        <charset val="134"/>
      </rPr>
      <t>已完成苗木、肥料招标，正在供肥供苗中</t>
    </r>
  </si>
  <si>
    <r>
      <rPr>
        <sz val="10"/>
        <rFont val="宋体"/>
        <charset val="134"/>
      </rPr>
      <t>油茶幼林管护</t>
    </r>
    <r>
      <rPr>
        <sz val="10"/>
        <rFont val="Times New Roman"/>
        <charset val="134"/>
      </rPr>
      <t>(</t>
    </r>
    <r>
      <rPr>
        <sz val="10"/>
        <rFont val="宋体"/>
        <charset val="134"/>
      </rPr>
      <t>万亩</t>
    </r>
    <r>
      <rPr>
        <sz val="10"/>
        <rFont val="Times New Roman"/>
        <charset val="134"/>
      </rPr>
      <t>)</t>
    </r>
  </si>
  <si>
    <r>
      <rPr>
        <sz val="10"/>
        <rFont val="宋体"/>
        <charset val="134"/>
      </rPr>
      <t>正在实施中</t>
    </r>
  </si>
  <si>
    <r>
      <rPr>
        <sz val="10"/>
        <rFont val="宋体"/>
        <charset val="134"/>
      </rPr>
      <t>已完成水肥一体化设备招标，正在组织中标单位进场。</t>
    </r>
  </si>
  <si>
    <r>
      <rPr>
        <sz val="10"/>
        <rFont val="宋体"/>
        <charset val="134"/>
      </rPr>
      <t>注：</t>
    </r>
    <r>
      <rPr>
        <sz val="10"/>
        <rFont val="Times New Roman"/>
        <charset val="134"/>
      </rPr>
      <t>1.</t>
    </r>
    <r>
      <rPr>
        <sz val="10"/>
        <rFont val="宋体"/>
        <charset val="134"/>
      </rPr>
      <t>资金使用单位按项目绩效目标填报，主管部门汇总时按区域绩效目标填报。</t>
    </r>
    <r>
      <rPr>
        <sz val="10"/>
        <rFont val="Times New Roman"/>
        <charset val="134"/>
      </rPr>
      <t xml:space="preserve">
    2.</t>
    </r>
    <r>
      <rPr>
        <sz val="10"/>
        <rFont val="宋体"/>
        <charset val="134"/>
      </rPr>
      <t>其他资金包括与中央财政资金、地方财政资金共同投入到同一项目的自有资金、社会资金，以及以前年度的结转结余资金等。</t>
    </r>
    <r>
      <rPr>
        <sz val="10"/>
        <rFont val="Times New Roman"/>
        <charset val="134"/>
      </rPr>
      <t xml:space="preserve">
    3.</t>
    </r>
    <r>
      <rPr>
        <sz val="10"/>
        <rFont val="宋体"/>
        <charset val="134"/>
      </rPr>
      <t>全年执行数是指按照国库集中支付制度要求所形成的实际支出。</t>
    </r>
  </si>
  <si>
    <r>
      <rPr>
        <sz val="10"/>
        <rFont val="宋体"/>
        <charset val="134"/>
      </rPr>
      <t>郴州市林业局</t>
    </r>
  </si>
  <si>
    <t>营造林建设总规模142437.2亩，其中：
（1）森林质量提升142437.2亩，包括：
①人工造乔木林7971.2亩；
②中幼林抚育67470.9亩；
③退化林修复66995.1亩（竹林更替修复1489.5亩、乔木林更替修复8007.6亩、乔木林采伐修复31689.9亩、乔木林补植修复25808.1亩）。
（2）建设作业道198.31千米，标识牌47块。</t>
  </si>
  <si>
    <t>目前已完成退化林修复606.2亩，人工造桥木林462.2亩，中幼林抚育1294.3亩</t>
  </si>
  <si>
    <t>项目前期流程耗时较长，未能赶上春季造林时节，正加紧筹备</t>
  </si>
  <si>
    <r>
      <rPr>
        <sz val="10"/>
        <color rgb="FF000000"/>
        <rFont val="宋体"/>
        <charset val="134"/>
      </rPr>
      <t>乡土树种使用率</t>
    </r>
    <r>
      <rPr>
        <sz val="10"/>
        <color rgb="FF000000"/>
        <rFont val="Times New Roman"/>
        <charset val="134"/>
      </rPr>
      <t>90%</t>
    </r>
    <r>
      <rPr>
        <sz val="10"/>
        <color rgb="FF000000"/>
        <rFont val="宋体"/>
        <charset val="134"/>
      </rPr>
      <t>以上，有良种的树种良种使用率</t>
    </r>
    <r>
      <rPr>
        <sz val="10"/>
        <color rgb="FF000000"/>
        <rFont val="Times New Roman"/>
        <charset val="134"/>
      </rPr>
      <t>100%</t>
    </r>
  </si>
  <si>
    <r>
      <rPr>
        <sz val="10"/>
        <color rgb="FF000000"/>
        <rFont val="宋体"/>
        <charset val="134"/>
      </rPr>
      <t>明显</t>
    </r>
  </si>
  <si>
    <t>附表</t>
  </si>
  <si>
    <t>国土绿化示范项目绩效自评表</t>
  </si>
  <si>
    <t>(2024年度)</t>
  </si>
  <si>
    <t>国土绿化示范项目</t>
  </si>
  <si>
    <t>规范</t>
  </si>
  <si>
    <t>合理</t>
  </si>
  <si>
    <t>及时</t>
  </si>
  <si>
    <t>合规</t>
  </si>
  <si>
    <t>较快</t>
  </si>
  <si>
    <t>较好</t>
  </si>
  <si>
    <t>健全</t>
  </si>
  <si>
    <t>快</t>
  </si>
  <si>
    <t>好</t>
  </si>
  <si>
    <t>中幼林抚育（亩）</t>
  </si>
  <si>
    <t>低产低效林改造（亩）</t>
  </si>
  <si>
    <t>正在抓紧组织施工，预计四月份完成建设任务</t>
  </si>
  <si>
    <t>人工造林（亩）</t>
  </si>
  <si>
    <t>退化林修复（亩）</t>
  </si>
  <si>
    <t>防沙治沙（亩）</t>
  </si>
  <si>
    <t>作业便道（公里）</t>
  </si>
  <si>
    <t>蓄水池（处）</t>
  </si>
  <si>
    <t>围栏（公里）</t>
  </si>
  <si>
    <t>小型水利设施（个）灌溉储水箱</t>
  </si>
  <si>
    <t>小型水利设施（处）供水设施</t>
  </si>
  <si>
    <t>小型水利设施（公里）输水管道</t>
  </si>
  <si>
    <t>标识牌(块)</t>
  </si>
  <si>
    <t>森林抚育合格率（%）</t>
  </si>
  <si>
    <t>低产低效林改造合格率（%）</t>
  </si>
  <si>
    <t>人工造林成活率（%）</t>
  </si>
  <si>
    <t>退化林修复合格率（%）</t>
  </si>
  <si>
    <t>乡土树种/林木良种使用率（%）</t>
  </si>
  <si>
    <t>防沙治沙造林成活率（%）</t>
  </si>
  <si>
    <t>中幼林抚育单位面积直径连年生长量（cm）</t>
  </si>
  <si>
    <t>乔灌草生物多样性指数增量</t>
  </si>
  <si>
    <t>基础设施验收合格率（%）</t>
  </si>
  <si>
    <t>资金当期支付率（%）</t>
  </si>
  <si>
    <t>中幼林抚育（元/亩）</t>
  </si>
  <si>
    <t>人工造林（更新）（元/亩）</t>
  </si>
  <si>
    <t>四旁植树（元/亩）</t>
  </si>
  <si>
    <t>退化林修复（元/亩）</t>
  </si>
  <si>
    <t>防沙治沙（元/亩）</t>
  </si>
  <si>
    <t>作业便道（万元/公里）</t>
  </si>
  <si>
    <t>蓄水池（万元/处）</t>
  </si>
  <si>
    <t>围栏（万元/公里）</t>
  </si>
  <si>
    <t>供水设施（万元/处）</t>
  </si>
  <si>
    <t>输水管道（万元/公里）</t>
  </si>
  <si>
    <t>标识牌 (元/块)</t>
  </si>
  <si>
    <t>灌溉储水箱（万元/个）</t>
  </si>
  <si>
    <t>带动就业人数（人）</t>
  </si>
  <si>
    <t>乡村绿化美化数量（个）</t>
  </si>
  <si>
    <t>保障向北方输送水量（亿立方米）</t>
  </si>
  <si>
    <t>对区域生态环境持续改善的促进作用</t>
  </si>
  <si>
    <t>持续改善</t>
  </si>
  <si>
    <t>预计碳汇增量（万吨/年）</t>
  </si>
  <si>
    <t>林分固土、保肥、氮固持、磷固持、调节水量、净化水质、释氧等综合效益</t>
  </si>
  <si>
    <t>水源涵养能力提高单位面积蓄水量增加</t>
  </si>
  <si>
    <t>明显增加</t>
  </si>
  <si>
    <t>项目区生态环境持续改善</t>
  </si>
  <si>
    <t>项目区森林功能和效益持续提升</t>
  </si>
  <si>
    <t>持续提升</t>
  </si>
  <si>
    <r>
      <rPr>
        <sz val="11"/>
        <color rgb="FF000000"/>
        <rFont val="宋体"/>
        <charset val="134"/>
      </rPr>
      <t>附件1</t>
    </r>
    <r>
      <rPr>
        <sz val="11"/>
        <color rgb="FF000000"/>
        <rFont val="Times New Roman"/>
        <charset val="134"/>
      </rPr>
      <t>-8</t>
    </r>
  </si>
  <si>
    <r>
      <rPr>
        <sz val="9"/>
        <rFont val="宋体"/>
        <charset val="134"/>
      </rPr>
      <t>转移支付（项目）名称</t>
    </r>
  </si>
  <si>
    <r>
      <rPr>
        <sz val="9"/>
        <rFont val="宋体"/>
        <charset val="134"/>
      </rPr>
      <t>湖南省永州市</t>
    </r>
    <r>
      <rPr>
        <sz val="9"/>
        <rFont val="Times New Roman"/>
        <charset val="134"/>
      </rPr>
      <t>2025</t>
    </r>
    <r>
      <rPr>
        <sz val="9"/>
        <rFont val="宋体"/>
        <charset val="134"/>
      </rPr>
      <t>年中央财政国土绿化试点示范项目</t>
    </r>
  </si>
  <si>
    <r>
      <rPr>
        <sz val="9"/>
        <rFont val="宋体"/>
        <charset val="134"/>
      </rPr>
      <t>中央主管部门</t>
    </r>
  </si>
  <si>
    <r>
      <rPr>
        <sz val="9"/>
        <rFont val="宋体"/>
        <charset val="134"/>
      </rPr>
      <t>财政部、国家林业和草原局</t>
    </r>
  </si>
  <si>
    <r>
      <rPr>
        <sz val="9"/>
        <rFont val="宋体"/>
        <charset val="134"/>
      </rPr>
      <t>地方主管部门</t>
    </r>
  </si>
  <si>
    <r>
      <rPr>
        <sz val="9"/>
        <rFont val="宋体"/>
        <charset val="134"/>
      </rPr>
      <t>湖南省林业局　</t>
    </r>
  </si>
  <si>
    <r>
      <rPr>
        <sz val="9"/>
        <rFont val="宋体"/>
        <charset val="134"/>
      </rPr>
      <t>资金使用单位</t>
    </r>
  </si>
  <si>
    <r>
      <rPr>
        <sz val="9"/>
        <rFont val="宋体"/>
        <charset val="134"/>
      </rPr>
      <t>资金投入情况（万元）</t>
    </r>
  </si>
  <si>
    <r>
      <rPr>
        <sz val="9"/>
        <rFont val="宋体"/>
        <charset val="134"/>
      </rPr>
      <t>年度预算数（</t>
    </r>
    <r>
      <rPr>
        <sz val="9"/>
        <rFont val="Times New Roman"/>
        <charset val="134"/>
      </rPr>
      <t>A</t>
    </r>
    <r>
      <rPr>
        <sz val="9"/>
        <rFont val="宋体"/>
        <charset val="134"/>
      </rPr>
      <t>）</t>
    </r>
  </si>
  <si>
    <r>
      <rPr>
        <sz val="9"/>
        <rFont val="宋体"/>
        <charset val="134"/>
      </rPr>
      <t>全年执行数（</t>
    </r>
    <r>
      <rPr>
        <sz val="9"/>
        <rFont val="Times New Roman"/>
        <charset val="134"/>
      </rPr>
      <t>B</t>
    </r>
    <r>
      <rPr>
        <sz val="9"/>
        <rFont val="宋体"/>
        <charset val="134"/>
      </rPr>
      <t>）</t>
    </r>
  </si>
  <si>
    <r>
      <rPr>
        <sz val="9"/>
        <rFont val="宋体"/>
        <charset val="134"/>
      </rPr>
      <t>预算执行率（</t>
    </r>
    <r>
      <rPr>
        <sz val="9"/>
        <rFont val="Times New Roman"/>
        <charset val="134"/>
      </rPr>
      <t>B/A*100%</t>
    </r>
    <r>
      <rPr>
        <sz val="9"/>
        <rFont val="宋体"/>
        <charset val="134"/>
      </rPr>
      <t>）</t>
    </r>
  </si>
  <si>
    <r>
      <rPr>
        <sz val="9"/>
        <rFont val="宋体"/>
        <charset val="134"/>
      </rPr>
      <t>年度资金总额：</t>
    </r>
  </si>
  <si>
    <r>
      <rPr>
        <sz val="9"/>
        <rFont val="宋体"/>
        <charset val="134"/>
      </rPr>
      <t>其中：中央财政资金</t>
    </r>
  </si>
  <si>
    <r>
      <rPr>
        <sz val="9"/>
        <rFont val="Times New Roman"/>
        <charset val="134"/>
      </rPr>
      <t xml:space="preserve">     </t>
    </r>
    <r>
      <rPr>
        <sz val="9"/>
        <rFont val="宋体"/>
        <charset val="134"/>
      </rPr>
      <t>地方财政资金</t>
    </r>
  </si>
  <si>
    <r>
      <rPr>
        <sz val="9"/>
        <rFont val="Times New Roman"/>
        <charset val="134"/>
      </rPr>
      <t xml:space="preserve">     </t>
    </r>
    <r>
      <rPr>
        <sz val="9"/>
        <rFont val="宋体"/>
        <charset val="134"/>
      </rPr>
      <t>其他资金</t>
    </r>
  </si>
  <si>
    <r>
      <rPr>
        <sz val="9"/>
        <rFont val="宋体"/>
        <charset val="134"/>
      </rPr>
      <t>总体目标完成情况</t>
    </r>
    <r>
      <rPr>
        <sz val="9"/>
        <rFont val="Times New Roman"/>
        <charset val="134"/>
      </rPr>
      <t xml:space="preserve"> </t>
    </r>
  </si>
  <si>
    <r>
      <rPr>
        <sz val="9"/>
        <rFont val="宋体"/>
        <charset val="134"/>
      </rPr>
      <t>总体目标</t>
    </r>
  </si>
  <si>
    <r>
      <rPr>
        <sz val="9"/>
        <rFont val="宋体"/>
        <charset val="134"/>
      </rPr>
      <t>全年实际完成情况</t>
    </r>
  </si>
  <si>
    <t>2025年度实施中幼林抚育59304.5亩，退化林修复90394亩，人工造林13247亩，作业道188.69公里，标识牌37块。</t>
  </si>
  <si>
    <t>截至目前已实施中幼林抚育3719亩，退化林修复610亩，人工造林258亩，作业便道4.68公里。</t>
  </si>
  <si>
    <r>
      <rPr>
        <sz val="10"/>
        <color rgb="FF000000"/>
        <rFont val="宋体"/>
        <charset val="134"/>
      </rPr>
      <t>产出指标</t>
    </r>
  </si>
  <si>
    <r>
      <rPr>
        <sz val="10"/>
        <color rgb="FF000000"/>
        <rFont val="宋体"/>
        <charset val="134"/>
      </rPr>
      <t>项目在</t>
    </r>
    <r>
      <rPr>
        <sz val="10"/>
        <color rgb="FF000000"/>
        <rFont val="Times New Roman"/>
        <charset val="134"/>
      </rPr>
      <t>2025</t>
    </r>
    <r>
      <rPr>
        <sz val="10"/>
        <color rgb="FF000000"/>
        <rFont val="宋体"/>
        <charset val="134"/>
      </rPr>
      <t>年冬季及</t>
    </r>
    <r>
      <rPr>
        <sz val="10"/>
        <color rgb="FF000000"/>
        <rFont val="Times New Roman"/>
        <charset val="134"/>
      </rPr>
      <t>2026</t>
    </r>
    <r>
      <rPr>
        <sz val="10"/>
        <color rgb="FF000000"/>
        <rFont val="宋体"/>
        <charset val="134"/>
      </rPr>
      <t>年春季实施，目前正在全力推进。</t>
    </r>
  </si>
  <si>
    <r>
      <rPr>
        <sz val="10"/>
        <color rgb="FF000000"/>
        <rFont val="宋体"/>
        <charset val="134"/>
      </rPr>
      <t>乡土树种使用率</t>
    </r>
    <r>
      <rPr>
        <sz val="10"/>
        <color rgb="FF000000"/>
        <rFont val="Times New Roman"/>
        <charset val="134"/>
      </rPr>
      <t>90%</t>
    </r>
    <r>
      <rPr>
        <sz val="10"/>
        <color rgb="FF000000"/>
        <rFont val="宋体"/>
        <charset val="134"/>
      </rPr>
      <t>以上，有良种的树种良种树种使用率</t>
    </r>
    <r>
      <rPr>
        <sz val="10"/>
        <color rgb="FF000000"/>
        <rFont val="Times New Roman"/>
        <charset val="134"/>
      </rPr>
      <t>100%</t>
    </r>
  </si>
  <si>
    <r>
      <rPr>
        <sz val="10"/>
        <color rgb="FF000000"/>
        <rFont val="宋体"/>
        <charset val="134"/>
      </rPr>
      <t>良种树种使用率</t>
    </r>
    <r>
      <rPr>
        <sz val="10"/>
        <color rgb="FF000000"/>
        <rFont val="Times New Roman"/>
        <charset val="134"/>
      </rPr>
      <t>100%</t>
    </r>
  </si>
  <si>
    <r>
      <rPr>
        <sz val="10"/>
        <color rgb="FF000000"/>
        <rFont val="Times New Roman"/>
        <charset val="134"/>
      </rPr>
      <t>2025</t>
    </r>
    <r>
      <rPr>
        <sz val="10"/>
        <color rgb="FF000000"/>
        <rFont val="宋体"/>
        <charset val="134"/>
      </rPr>
      <t>年度任务现各县区陆续开工建设，目前正在全力推进，计划在</t>
    </r>
    <r>
      <rPr>
        <sz val="10"/>
        <color rgb="FF000000"/>
        <rFont val="Times New Roman"/>
        <charset val="134"/>
      </rPr>
      <t>6</t>
    </r>
    <r>
      <rPr>
        <sz val="10"/>
        <color rgb="FF000000"/>
        <rFont val="宋体"/>
        <charset val="134"/>
      </rPr>
      <t>月底前完成。</t>
    </r>
  </si>
  <si>
    <r>
      <rPr>
        <sz val="10"/>
        <color rgb="FF000000"/>
        <rFont val="宋体"/>
        <charset val="134"/>
      </rPr>
      <t>正在加紧实施，计划</t>
    </r>
    <r>
      <rPr>
        <sz val="10"/>
        <color rgb="FF000000"/>
        <rFont val="Times New Roman"/>
        <charset val="134"/>
      </rPr>
      <t>2026</t>
    </r>
    <r>
      <rPr>
        <sz val="10"/>
        <color rgb="FF000000"/>
        <rFont val="宋体"/>
        <charset val="134"/>
      </rPr>
      <t>年</t>
    </r>
    <r>
      <rPr>
        <sz val="10"/>
        <color rgb="FF000000"/>
        <rFont val="Times New Roman"/>
        <charset val="134"/>
      </rPr>
      <t>6</t>
    </r>
    <r>
      <rPr>
        <sz val="10"/>
        <color rgb="FF000000"/>
        <rFont val="宋体"/>
        <charset val="134"/>
      </rPr>
      <t>月底前完成。</t>
    </r>
  </si>
  <si>
    <t>效益指标</t>
  </si>
  <si>
    <r>
      <rPr>
        <sz val="10"/>
        <color rgb="FF000000"/>
        <rFont val="宋体"/>
        <charset val="134"/>
      </rPr>
      <t>生态效益</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</si>
</sst>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12">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 "/>
    <numFmt numFmtId="178" formatCode="0.00_);[Red]\(0.00\)"/>
    <numFmt numFmtId="179" formatCode="0.00_ "/>
    <numFmt numFmtId="180" formatCode="0_);[Red]\(0\)"/>
    <numFmt numFmtId="181" formatCode="0.000_);[Red]\(0.000\)"/>
    <numFmt numFmtId="182" formatCode="#,##0.00_);[Red]\(#,##0.00\)"/>
    <numFmt numFmtId="183" formatCode="0.0000_ "/>
  </numFmts>
  <fonts count="48">
    <font>
      <sz val="11"/>
      <name val="宋体"/>
      <charset val="134"/>
    </font>
    <font>
      <sz val="11"/>
      <color rgb="FF000000"/>
      <name val="Times New Roman"/>
      <charset val="134"/>
    </font>
    <font>
      <sz val="11"/>
      <name val="Times New Roman"/>
      <charset val="134"/>
    </font>
    <font>
      <sz val="11"/>
      <color rgb="FF000000"/>
      <name val="宋体"/>
      <charset val="134"/>
    </font>
    <font>
      <b/>
      <sz val="12"/>
      <color rgb="FF000000"/>
      <name val="Times New Roman"/>
      <charset val="134"/>
    </font>
    <font>
      <sz val="9"/>
      <name val="Times New Roman"/>
      <charset val="134"/>
    </font>
    <font>
      <sz val="9"/>
      <name val="宋体"/>
      <charset val="134"/>
    </font>
    <font>
      <sz val="9"/>
      <color rgb="FF000000"/>
      <name val="Times New Roman"/>
      <charset val="134"/>
    </font>
    <font>
      <sz val="10"/>
      <color rgb="FF000000"/>
      <name val="Times New Roman"/>
      <charset val="134"/>
    </font>
    <font>
      <sz val="10"/>
      <color rgb="FF000000"/>
      <name val="宋体"/>
      <charset val="134"/>
    </font>
    <font>
      <sz val="11"/>
      <name val="Arial"/>
      <charset val="134"/>
    </font>
    <font>
      <sz val="10"/>
      <name val="黑体"/>
      <charset val="134"/>
    </font>
    <font>
      <sz val="10"/>
      <name val="宋体"/>
      <charset val="134"/>
    </font>
    <font>
      <sz val="16"/>
      <name val="方正小标宋_GBK"/>
      <charset val="134"/>
    </font>
    <font>
      <b/>
      <sz val="10"/>
      <name val="宋体"/>
      <charset val="134"/>
    </font>
    <font>
      <sz val="10"/>
      <name val="Times New Roman"/>
      <charset val="134"/>
    </font>
    <font>
      <b/>
      <sz val="12"/>
      <name val="Times New Roman"/>
      <charset val="134"/>
    </font>
    <font>
      <b/>
      <sz val="12"/>
      <name val="宋体"/>
      <charset val="134"/>
    </font>
    <font>
      <b/>
      <sz val="10"/>
      <name val="Times New Roman"/>
      <charset val="134"/>
    </font>
    <font>
      <sz val="10"/>
      <name val="Arial"/>
      <charset val="134"/>
    </font>
    <font>
      <sz val="10"/>
      <color rgb="FFFF0000"/>
      <name val="Times New Roman"/>
      <charset val="134"/>
    </font>
    <font>
      <sz val="10"/>
      <color rgb="FFFF0000"/>
      <name val="宋体"/>
      <charset val="134"/>
    </font>
    <font>
      <b/>
      <sz val="14"/>
      <name val="宋体"/>
      <charset val="134"/>
    </font>
    <font>
      <b/>
      <sz val="14"/>
      <name val="Times New Roman"/>
      <charset val="134"/>
    </font>
    <font>
      <sz val="11"/>
      <color rgb="FFFF0000"/>
      <name val="宋体"/>
      <charset val="134"/>
    </font>
    <font>
      <sz val="9"/>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SimSun"/>
      <charset val="134"/>
    </font>
    <font>
      <b/>
      <sz val="12"/>
      <color rgb="FF000000"/>
      <name val="宋体"/>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top style="thin">
        <color auto="1"/>
      </top>
      <bottom style="thin">
        <color auto="1"/>
      </bottom>
      <diagonal/>
    </border>
    <border>
      <left/>
      <right style="thin">
        <color rgb="FF000000"/>
      </right>
      <top style="thin">
        <color auto="1"/>
      </top>
      <bottom style="thin">
        <color auto="1"/>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right style="medium">
        <color rgb="FF000000"/>
      </right>
      <top/>
      <bottom style="thin">
        <color rgb="FF000000"/>
      </bottom>
      <diagonal/>
    </border>
    <border>
      <left/>
      <right style="thin">
        <color rgb="FF000000"/>
      </right>
      <top/>
      <bottom style="thin">
        <color rgb="FF000000"/>
      </bottom>
      <diagonal/>
    </border>
    <border>
      <left style="thin">
        <color rgb="FF000000"/>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rgb="FF000000"/>
      </left>
      <right/>
      <top style="thin">
        <color rgb="FF000000"/>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26" fillId="0" borderId="0" applyFont="0" applyFill="0" applyBorder="0" applyAlignment="0" applyProtection="0">
      <alignment vertical="center"/>
    </xf>
    <xf numFmtId="44" fontId="26" fillId="0" borderId="0" applyFont="0" applyFill="0" applyBorder="0" applyAlignment="0" applyProtection="0">
      <alignment vertical="center"/>
    </xf>
    <xf numFmtId="9" fontId="3" fillId="0" borderId="0">
      <alignment vertical="top"/>
      <protection locked="0"/>
    </xf>
    <xf numFmtId="41" fontId="26" fillId="0" borderId="0" applyFont="0" applyFill="0" applyBorder="0" applyAlignment="0" applyProtection="0">
      <alignment vertical="center"/>
    </xf>
    <xf numFmtId="42" fontId="26" fillId="0" borderId="0" applyFon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6" fillId="3" borderId="25" applyNumberFormat="0" applyFont="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26" applyNumberFormat="0" applyFill="0" applyAlignment="0" applyProtection="0">
      <alignment vertical="center"/>
    </xf>
    <xf numFmtId="0" fontId="33" fillId="0" borderId="26" applyNumberFormat="0" applyFill="0" applyAlignment="0" applyProtection="0">
      <alignment vertical="center"/>
    </xf>
    <xf numFmtId="0" fontId="34" fillId="0" borderId="27" applyNumberFormat="0" applyFill="0" applyAlignment="0" applyProtection="0">
      <alignment vertical="center"/>
    </xf>
    <xf numFmtId="0" fontId="34" fillId="0" borderId="0" applyNumberFormat="0" applyFill="0" applyBorder="0" applyAlignment="0" applyProtection="0">
      <alignment vertical="center"/>
    </xf>
    <xf numFmtId="0" fontId="35" fillId="4" borderId="28" applyNumberFormat="0" applyAlignment="0" applyProtection="0">
      <alignment vertical="center"/>
    </xf>
    <xf numFmtId="0" fontId="36" fillId="5" borderId="29" applyNumberFormat="0" applyAlignment="0" applyProtection="0">
      <alignment vertical="center"/>
    </xf>
    <xf numFmtId="0" fontId="37" fillId="5" borderId="28" applyNumberFormat="0" applyAlignment="0" applyProtection="0">
      <alignment vertical="center"/>
    </xf>
    <xf numFmtId="0" fontId="38" fillId="6" borderId="30" applyNumberFormat="0" applyAlignment="0" applyProtection="0">
      <alignment vertical="center"/>
    </xf>
    <xf numFmtId="0" fontId="39" fillId="0" borderId="31" applyNumberFormat="0" applyFill="0" applyAlignment="0" applyProtection="0">
      <alignment vertical="center"/>
    </xf>
    <xf numFmtId="0" fontId="40" fillId="0" borderId="32" applyNumberFormat="0" applyFill="0" applyAlignment="0" applyProtection="0">
      <alignment vertical="center"/>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43" fillId="9" borderId="0" applyNumberFormat="0" applyBorder="0" applyAlignment="0" applyProtection="0">
      <alignment vertical="center"/>
    </xf>
    <xf numFmtId="0" fontId="44" fillId="10" borderId="0" applyNumberFormat="0" applyBorder="0" applyAlignment="0" applyProtection="0">
      <alignment vertical="center"/>
    </xf>
    <xf numFmtId="0" fontId="45" fillId="11" borderId="0" applyNumberFormat="0" applyBorder="0" applyAlignment="0" applyProtection="0">
      <alignment vertical="center"/>
    </xf>
    <xf numFmtId="0" fontId="45" fillId="12" borderId="0" applyNumberFormat="0" applyBorder="0" applyAlignment="0" applyProtection="0">
      <alignment vertical="center"/>
    </xf>
    <xf numFmtId="0" fontId="44" fillId="13" borderId="0" applyNumberFormat="0" applyBorder="0" applyAlignment="0" applyProtection="0">
      <alignment vertical="center"/>
    </xf>
    <xf numFmtId="0" fontId="44" fillId="14" borderId="0" applyNumberFormat="0" applyBorder="0" applyAlignment="0" applyProtection="0">
      <alignment vertical="center"/>
    </xf>
    <xf numFmtId="0" fontId="45" fillId="15" borderId="0" applyNumberFormat="0" applyBorder="0" applyAlignment="0" applyProtection="0">
      <alignment vertical="center"/>
    </xf>
    <xf numFmtId="0" fontId="45" fillId="16" borderId="0" applyNumberFormat="0" applyBorder="0" applyAlignment="0" applyProtection="0">
      <alignment vertical="center"/>
    </xf>
    <xf numFmtId="0" fontId="44" fillId="17" borderId="0" applyNumberFormat="0" applyBorder="0" applyAlignment="0" applyProtection="0">
      <alignment vertical="center"/>
    </xf>
    <xf numFmtId="0" fontId="44" fillId="18" borderId="0" applyNumberFormat="0" applyBorder="0" applyAlignment="0" applyProtection="0">
      <alignment vertical="center"/>
    </xf>
    <xf numFmtId="0" fontId="45" fillId="19" borderId="0" applyNumberFormat="0" applyBorder="0" applyAlignment="0" applyProtection="0">
      <alignment vertical="center"/>
    </xf>
    <xf numFmtId="0" fontId="45" fillId="20" borderId="0" applyNumberFormat="0" applyBorder="0" applyAlignment="0" applyProtection="0">
      <alignment vertical="center"/>
    </xf>
    <xf numFmtId="0" fontId="44" fillId="21" borderId="0" applyNumberFormat="0" applyBorder="0" applyAlignment="0" applyProtection="0">
      <alignment vertical="center"/>
    </xf>
    <xf numFmtId="0" fontId="44" fillId="22" borderId="0" applyNumberFormat="0" applyBorder="0" applyAlignment="0" applyProtection="0">
      <alignment vertical="center"/>
    </xf>
    <xf numFmtId="0" fontId="45" fillId="23" borderId="0" applyNumberFormat="0" applyBorder="0" applyAlignment="0" applyProtection="0">
      <alignment vertical="center"/>
    </xf>
    <xf numFmtId="0" fontId="45" fillId="24" borderId="0" applyNumberFormat="0" applyBorder="0" applyAlignment="0" applyProtection="0">
      <alignment vertical="center"/>
    </xf>
    <xf numFmtId="0" fontId="44" fillId="25" borderId="0" applyNumberFormat="0" applyBorder="0" applyAlignment="0" applyProtection="0">
      <alignment vertical="center"/>
    </xf>
    <xf numFmtId="0" fontId="44" fillId="26" borderId="0" applyNumberFormat="0" applyBorder="0" applyAlignment="0" applyProtection="0">
      <alignment vertical="center"/>
    </xf>
    <xf numFmtId="0" fontId="45" fillId="27" borderId="0" applyNumberFormat="0" applyBorder="0" applyAlignment="0" applyProtection="0">
      <alignment vertical="center"/>
    </xf>
    <xf numFmtId="0" fontId="45" fillId="28" borderId="0" applyNumberFormat="0" applyBorder="0" applyAlignment="0" applyProtection="0">
      <alignment vertical="center"/>
    </xf>
    <xf numFmtId="0" fontId="44" fillId="29" borderId="0" applyNumberFormat="0" applyBorder="0" applyAlignment="0" applyProtection="0">
      <alignment vertical="center"/>
    </xf>
    <xf numFmtId="0" fontId="44" fillId="30" borderId="0" applyNumberFormat="0" applyBorder="0" applyAlignment="0" applyProtection="0">
      <alignment vertical="center"/>
    </xf>
    <xf numFmtId="0" fontId="45" fillId="31" borderId="0" applyNumberFormat="0" applyBorder="0" applyAlignment="0" applyProtection="0">
      <alignment vertical="center"/>
    </xf>
    <xf numFmtId="0" fontId="45" fillId="32" borderId="0" applyNumberFormat="0" applyBorder="0" applyAlignment="0" applyProtection="0">
      <alignment vertical="center"/>
    </xf>
    <xf numFmtId="0" fontId="44" fillId="33" borderId="0" applyNumberFormat="0" applyBorder="0" applyAlignment="0" applyProtection="0">
      <alignment vertical="center"/>
    </xf>
    <xf numFmtId="0" fontId="3" fillId="0" borderId="0">
      <protection locked="0"/>
    </xf>
  </cellStyleXfs>
  <cellXfs count="315">
    <xf numFmtId="0" fontId="0" fillId="0" borderId="0" xfId="0">
      <alignment vertical="center"/>
    </xf>
    <xf numFmtId="0" fontId="1" fillId="0" borderId="0" xfId="0" applyFont="1" applyFill="1" applyBorder="1">
      <alignment vertical="center"/>
    </xf>
    <xf numFmtId="0" fontId="2" fillId="0" borderId="0" xfId="0" applyFont="1" applyFill="1" applyBorder="1">
      <alignment vertical="center"/>
    </xf>
    <xf numFmtId="0" fontId="1" fillId="0" borderId="0" xfId="0" applyFont="1">
      <alignment vertical="center"/>
    </xf>
    <xf numFmtId="0" fontId="3" fillId="0" borderId="0" xfId="0" applyFont="1" applyFill="1" applyBorder="1">
      <alignment vertical="center"/>
    </xf>
    <xf numFmtId="0" fontId="1" fillId="0" borderId="0" xfId="0" applyFont="1" applyFill="1" applyBorder="1" applyAlignment="1">
      <alignment horizontal="center" vertical="center"/>
    </xf>
    <xf numFmtId="0" fontId="4" fillId="0" borderId="0" xfId="0" applyFont="1" applyFill="1" applyBorder="1" applyAlignment="1">
      <alignment horizontal="center" vertical="center"/>
    </xf>
    <xf numFmtId="49" fontId="5" fillId="0" borderId="0" xfId="0" applyNumberFormat="1" applyFont="1" applyFill="1" applyBorder="1" applyAlignment="1">
      <alignment horizontal="center" vertical="center"/>
    </xf>
    <xf numFmtId="0" fontId="5" fillId="0" borderId="1" xfId="0" applyFont="1" applyFill="1" applyBorder="1" applyAlignment="1">
      <alignment horizontal="center" vertical="center"/>
    </xf>
    <xf numFmtId="0" fontId="6" fillId="0" borderId="1" xfId="0" applyFont="1" applyFill="1" applyBorder="1" applyAlignment="1">
      <alignment horizontal="center" vertical="center"/>
    </xf>
    <xf numFmtId="0" fontId="5" fillId="0" borderId="1" xfId="0" applyFont="1" applyFill="1" applyBorder="1" applyAlignment="1">
      <alignment horizontal="left" vertical="center"/>
    </xf>
    <xf numFmtId="176" fontId="5" fillId="0" borderId="1" xfId="0" applyNumberFormat="1" applyFont="1" applyFill="1" applyBorder="1" applyAlignment="1">
      <alignment horizontal="center" vertical="center"/>
    </xf>
    <xf numFmtId="10" fontId="5" fillId="0" borderId="1" xfId="0" applyNumberFormat="1" applyFont="1" applyFill="1" applyBorder="1" applyAlignment="1">
      <alignment horizontal="center" vertical="center"/>
    </xf>
    <xf numFmtId="0" fontId="7" fillId="0" borderId="1" xfId="0" applyFont="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vertical="center" wrapText="1"/>
    </xf>
    <xf numFmtId="0" fontId="6" fillId="0" borderId="1" xfId="0" applyFont="1" applyFill="1" applyBorder="1" applyAlignment="1">
      <alignment horizontal="justify" vertical="center" wrapText="1"/>
    </xf>
    <xf numFmtId="0" fontId="5" fillId="0" borderId="1" xfId="0" applyFont="1" applyFill="1" applyBorder="1" applyAlignment="1">
      <alignment horizontal="justify" vertical="center" wrapText="1"/>
    </xf>
    <xf numFmtId="0" fontId="6" fillId="0" borderId="1" xfId="0" applyFont="1" applyFill="1" applyBorder="1" applyAlignment="1">
      <alignment horizontal="left" vertical="center" wrapText="1"/>
    </xf>
    <xf numFmtId="0" fontId="5" fillId="0" borderId="1" xfId="0" applyFont="1" applyFill="1" applyBorder="1" applyAlignment="1">
      <alignment horizontal="left" vertical="center" wrapText="1"/>
    </xf>
    <xf numFmtId="0" fontId="8" fillId="0" borderId="2" xfId="0" applyFont="1" applyBorder="1" applyAlignment="1">
      <alignment horizontal="center" vertical="center" textRotation="255" wrapText="1"/>
    </xf>
    <xf numFmtId="0" fontId="8" fillId="0" borderId="1" xfId="0" applyFont="1" applyBorder="1" applyAlignment="1">
      <alignment horizontal="center" vertical="center" wrapText="1"/>
    </xf>
    <xf numFmtId="0" fontId="8" fillId="0" borderId="3" xfId="0" applyFont="1" applyBorder="1" applyAlignment="1">
      <alignment horizontal="center" vertical="center" textRotation="255" wrapText="1"/>
    </xf>
    <xf numFmtId="0" fontId="8" fillId="0" borderId="1" xfId="0" applyFont="1" applyBorder="1" applyAlignment="1">
      <alignment horizontal="left" vertical="center" wrapText="1"/>
    </xf>
    <xf numFmtId="0" fontId="8" fillId="0" borderId="4" xfId="0" applyFont="1" applyBorder="1" applyAlignment="1">
      <alignment horizontal="left" vertical="center" wrapText="1"/>
    </xf>
    <xf numFmtId="0" fontId="8" fillId="0" borderId="5" xfId="0" applyFont="1" applyBorder="1" applyAlignment="1">
      <alignment horizontal="left" vertical="center" wrapText="1"/>
    </xf>
    <xf numFmtId="0" fontId="8" fillId="0" borderId="4" xfId="0" applyFont="1" applyBorder="1" applyAlignment="1">
      <alignment horizontal="center" vertical="center" wrapText="1"/>
    </xf>
    <xf numFmtId="0" fontId="8" fillId="0" borderId="5" xfId="0" applyFont="1" applyBorder="1" applyAlignment="1">
      <alignment horizontal="center" vertical="center" wrapText="1"/>
    </xf>
    <xf numFmtId="0" fontId="9" fillId="0" borderId="1" xfId="0" applyFont="1" applyBorder="1" applyAlignment="1">
      <alignment horizontal="center" vertical="center" wrapText="1"/>
    </xf>
    <xf numFmtId="9" fontId="8" fillId="0" borderId="1" xfId="0" applyNumberFormat="1" applyFont="1" applyBorder="1" applyAlignment="1">
      <alignment horizontal="center" vertical="center" wrapText="1"/>
    </xf>
    <xf numFmtId="177" fontId="8" fillId="0" borderId="1" xfId="0" applyNumberFormat="1" applyFont="1" applyBorder="1" applyAlignment="1">
      <alignment horizontal="center" vertical="center" wrapText="1"/>
    </xf>
    <xf numFmtId="0" fontId="8" fillId="0" borderId="6" xfId="0" applyFont="1" applyBorder="1" applyAlignment="1">
      <alignment horizontal="center" vertical="center" textRotation="255" wrapText="1"/>
    </xf>
    <xf numFmtId="0" fontId="9" fillId="0" borderId="4" xfId="0" applyFont="1" applyBorder="1" applyAlignment="1">
      <alignment horizontal="left" vertical="center" wrapText="1"/>
    </xf>
    <xf numFmtId="0" fontId="9" fillId="0" borderId="2" xfId="0" applyFont="1" applyBorder="1" applyAlignment="1">
      <alignment horizontal="center" vertical="center" textRotation="255" wrapText="1"/>
    </xf>
    <xf numFmtId="0" fontId="8" fillId="0" borderId="2"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 xfId="0" applyFont="1" applyFill="1" applyBorder="1" applyAlignment="1">
      <alignment horizontal="center" vertical="center" wrapText="1"/>
    </xf>
    <xf numFmtId="0" fontId="8" fillId="0" borderId="1" xfId="0" applyFont="1" applyBorder="1" applyAlignment="1">
      <alignment horizontal="center" vertical="center"/>
    </xf>
    <xf numFmtId="0" fontId="9" fillId="0" borderId="1" xfId="0" applyFont="1" applyBorder="1" applyAlignment="1">
      <alignment horizontal="left" vertical="center" wrapText="1"/>
    </xf>
    <xf numFmtId="0" fontId="8" fillId="0" borderId="0" xfId="0" applyFont="1" applyAlignment="1">
      <alignment horizontal="justify" vertical="top" wrapText="1"/>
    </xf>
    <xf numFmtId="49" fontId="10" fillId="0" borderId="0" xfId="0" applyNumberFormat="1" applyFont="1" applyFill="1" applyBorder="1" applyAlignment="1">
      <alignment horizontal="left" vertical="top" wrapText="1"/>
    </xf>
    <xf numFmtId="49" fontId="10" fillId="0" borderId="0" xfId="0" applyNumberFormat="1" applyFont="1" applyFill="1" applyBorder="1" applyAlignment="1">
      <alignment horizontal="left" vertical="center" wrapText="1"/>
    </xf>
    <xf numFmtId="0" fontId="11" fillId="0" borderId="0" xfId="0" applyFont="1" applyFill="1" applyBorder="1" applyAlignment="1">
      <alignment horizontal="left" vertical="center"/>
    </xf>
    <xf numFmtId="49" fontId="12" fillId="0" borderId="0" xfId="0" applyNumberFormat="1" applyFont="1" applyFill="1" applyBorder="1" applyAlignment="1">
      <alignment horizontal="left" vertical="top" wrapText="1"/>
    </xf>
    <xf numFmtId="0" fontId="13" fillId="0" borderId="0" xfId="0" applyFont="1" applyFill="1" applyBorder="1" applyAlignment="1">
      <alignment horizontal="center" vertical="center"/>
    </xf>
    <xf numFmtId="0" fontId="12" fillId="0" borderId="0" xfId="0" applyFont="1" applyFill="1" applyBorder="1" applyAlignment="1">
      <alignment horizontal="center" vertical="center"/>
    </xf>
    <xf numFmtId="0" fontId="12" fillId="0" borderId="1" xfId="0" applyFont="1" applyFill="1" applyBorder="1" applyAlignment="1">
      <alignment horizontal="center" vertical="center" wrapText="1"/>
    </xf>
    <xf numFmtId="49" fontId="12" fillId="0" borderId="1" xfId="0" applyNumberFormat="1" applyFont="1" applyFill="1" applyBorder="1" applyAlignment="1">
      <alignment horizontal="center" vertical="center" wrapText="1"/>
    </xf>
    <xf numFmtId="178" fontId="12" fillId="0" borderId="1" xfId="0" applyNumberFormat="1" applyFont="1" applyFill="1" applyBorder="1" applyAlignment="1">
      <alignment horizontal="center" vertical="center" wrapText="1"/>
    </xf>
    <xf numFmtId="0" fontId="12" fillId="0" borderId="7" xfId="0" applyFont="1" applyFill="1" applyBorder="1" applyAlignment="1">
      <alignment horizontal="center" vertical="center" wrapText="1"/>
    </xf>
    <xf numFmtId="49" fontId="12" fillId="0" borderId="7" xfId="0" applyNumberFormat="1" applyFont="1" applyFill="1" applyBorder="1" applyAlignment="1">
      <alignment horizontal="center" vertical="center" wrapText="1"/>
    </xf>
    <xf numFmtId="49" fontId="12" fillId="0" borderId="8" xfId="0" applyNumberFormat="1" applyFont="1" applyFill="1" applyBorder="1" applyAlignment="1">
      <alignment horizontal="center" vertical="center" wrapText="1"/>
    </xf>
    <xf numFmtId="0" fontId="12" fillId="0" borderId="8" xfId="0" applyFont="1" applyFill="1" applyBorder="1" applyAlignment="1">
      <alignment horizontal="center" vertical="center" wrapText="1"/>
    </xf>
    <xf numFmtId="0" fontId="12" fillId="0" borderId="9" xfId="0" applyFont="1" applyFill="1" applyBorder="1" applyAlignment="1">
      <alignment horizontal="center" vertical="center" wrapText="1"/>
    </xf>
    <xf numFmtId="178" fontId="12" fillId="0" borderId="1" xfId="0" applyNumberFormat="1" applyFont="1" applyFill="1" applyBorder="1" applyAlignment="1">
      <alignment vertical="center" wrapText="1"/>
    </xf>
    <xf numFmtId="49" fontId="12" fillId="0" borderId="1" xfId="0" applyNumberFormat="1" applyFont="1" applyFill="1" applyBorder="1" applyAlignment="1">
      <alignment horizontal="left" vertical="top" wrapText="1"/>
    </xf>
    <xf numFmtId="0" fontId="12" fillId="0" borderId="1" xfId="0" applyFont="1" applyFill="1" applyBorder="1" applyAlignment="1">
      <alignment horizontal="left" vertical="center" wrapText="1"/>
    </xf>
    <xf numFmtId="10" fontId="12" fillId="0" borderId="1" xfId="3" applyNumberFormat="1" applyFont="1" applyFill="1" applyBorder="1" applyAlignment="1" applyProtection="1">
      <alignment horizontal="center" vertical="center"/>
    </xf>
    <xf numFmtId="178" fontId="12" fillId="0" borderId="1" xfId="0" applyNumberFormat="1" applyFont="1" applyFill="1" applyBorder="1" applyAlignment="1">
      <alignment horizontal="left" vertical="center" wrapText="1"/>
    </xf>
    <xf numFmtId="49" fontId="12" fillId="0" borderId="4" xfId="0" applyNumberFormat="1" applyFont="1" applyFill="1" applyBorder="1" applyAlignment="1">
      <alignment horizontal="center" vertical="center" wrapText="1"/>
    </xf>
    <xf numFmtId="49" fontId="12" fillId="0" borderId="1" xfId="0" applyNumberFormat="1" applyFont="1" applyFill="1" applyBorder="1" applyAlignment="1">
      <alignment horizontal="center" vertical="top" wrapText="1"/>
    </xf>
    <xf numFmtId="0" fontId="12" fillId="0" borderId="4" xfId="0" applyFont="1" applyFill="1" applyBorder="1" applyAlignment="1">
      <alignment horizontal="center" vertical="center" wrapText="1"/>
    </xf>
    <xf numFmtId="49" fontId="12" fillId="0" borderId="0" xfId="0" applyNumberFormat="1" applyFont="1" applyFill="1" applyBorder="1" applyAlignment="1">
      <alignment horizontal="center" vertical="center" wrapText="1"/>
    </xf>
    <xf numFmtId="0" fontId="12" fillId="0" borderId="1" xfId="0" applyFont="1" applyFill="1" applyBorder="1" applyAlignment="1">
      <alignment horizontal="center" vertical="center"/>
    </xf>
    <xf numFmtId="49" fontId="12" fillId="0" borderId="1" xfId="0" applyNumberFormat="1" applyFont="1" applyFill="1" applyBorder="1" applyAlignment="1">
      <alignment horizontal="left" vertical="center" wrapText="1"/>
    </xf>
    <xf numFmtId="178" fontId="12" fillId="0" borderId="1" xfId="0" applyNumberFormat="1" applyFont="1" applyFill="1" applyBorder="1" applyAlignment="1">
      <alignment horizontal="justify" vertical="center" wrapText="1"/>
    </xf>
    <xf numFmtId="49" fontId="12" fillId="0" borderId="0" xfId="0" applyNumberFormat="1" applyFont="1" applyFill="1" applyBorder="1" applyAlignment="1">
      <alignment horizontal="left" vertical="center" wrapText="1"/>
    </xf>
    <xf numFmtId="178" fontId="12" fillId="2" borderId="1" xfId="0" applyNumberFormat="1" applyFont="1" applyFill="1" applyBorder="1" applyAlignment="1">
      <alignment horizontal="justify" vertical="center" wrapText="1"/>
    </xf>
    <xf numFmtId="49" fontId="9" fillId="0" borderId="1" xfId="0" applyNumberFormat="1" applyFont="1" applyFill="1" applyBorder="1" applyAlignment="1">
      <alignment horizontal="left" vertical="center" wrapText="1"/>
    </xf>
    <xf numFmtId="9" fontId="12" fillId="0" borderId="1" xfId="0" applyNumberFormat="1" applyFont="1" applyFill="1" applyBorder="1" applyAlignment="1">
      <alignment horizontal="center" vertical="center" wrapText="1"/>
    </xf>
    <xf numFmtId="49" fontId="12" fillId="0" borderId="0" xfId="0" applyNumberFormat="1" applyFont="1" applyFill="1" applyBorder="1" applyAlignment="1">
      <alignment vertical="center" wrapText="1"/>
    </xf>
    <xf numFmtId="49" fontId="12" fillId="0" borderId="0" xfId="0" applyNumberFormat="1" applyFont="1" applyFill="1" applyBorder="1" applyAlignment="1">
      <alignment vertical="top" wrapText="1"/>
    </xf>
    <xf numFmtId="0" fontId="12" fillId="0" borderId="1" xfId="0" applyFont="1" applyFill="1" applyBorder="1" applyAlignment="1">
      <alignment horizontal="center" vertical="center" textRotation="255" wrapText="1"/>
    </xf>
    <xf numFmtId="0" fontId="12" fillId="0" borderId="1" xfId="49" applyFont="1" applyFill="1" applyBorder="1" applyAlignment="1" applyProtection="1">
      <alignment horizontal="center" vertical="center" wrapText="1"/>
    </xf>
    <xf numFmtId="179" fontId="12" fillId="0" borderId="1" xfId="0" applyNumberFormat="1" applyFont="1" applyFill="1" applyBorder="1" applyAlignment="1">
      <alignment horizontal="center" vertical="center" wrapText="1"/>
    </xf>
    <xf numFmtId="179" fontId="12" fillId="0" borderId="1" xfId="0" applyNumberFormat="1" applyFont="1" applyFill="1" applyBorder="1" applyAlignment="1">
      <alignment horizontal="left" vertical="center" wrapText="1"/>
    </xf>
    <xf numFmtId="180" fontId="12"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10" fontId="12" fillId="0" borderId="1" xfId="0" applyNumberFormat="1" applyFont="1" applyFill="1" applyBorder="1" applyAlignment="1">
      <alignment horizontal="center" vertical="center" wrapText="1"/>
    </xf>
    <xf numFmtId="0" fontId="14" fillId="0" borderId="1" xfId="49" applyFont="1" applyFill="1" applyBorder="1" applyAlignment="1" applyProtection="1">
      <alignment horizontal="center" vertical="center" wrapText="1"/>
    </xf>
    <xf numFmtId="178" fontId="10" fillId="0" borderId="0" xfId="0" applyNumberFormat="1" applyFont="1" applyFill="1" applyBorder="1" applyAlignment="1">
      <alignment horizontal="left" vertical="top" wrapText="1"/>
    </xf>
    <xf numFmtId="178" fontId="12" fillId="0" borderId="0" xfId="0" applyNumberFormat="1" applyFont="1" applyFill="1" applyBorder="1" applyAlignment="1">
      <alignment vertical="center" wrapText="1"/>
    </xf>
    <xf numFmtId="181" fontId="10" fillId="0" borderId="0" xfId="0" applyNumberFormat="1" applyFont="1" applyFill="1" applyBorder="1" applyAlignment="1">
      <alignment horizontal="left" vertical="top" wrapText="1"/>
    </xf>
    <xf numFmtId="178" fontId="10" fillId="0" borderId="0" xfId="0" applyNumberFormat="1" applyFont="1" applyFill="1" applyBorder="1" applyAlignment="1">
      <alignment horizontal="left" vertical="center" wrapText="1"/>
    </xf>
    <xf numFmtId="177" fontId="12" fillId="0" borderId="1" xfId="0" applyNumberFormat="1" applyFont="1" applyFill="1" applyBorder="1" applyAlignment="1">
      <alignment horizontal="center" vertical="center" wrapText="1"/>
    </xf>
    <xf numFmtId="0" fontId="12" fillId="0" borderId="1" xfId="49" applyFont="1" applyFill="1" applyBorder="1" applyAlignment="1" applyProtection="1">
      <alignment horizontal="left" vertical="center" wrapText="1"/>
    </xf>
    <xf numFmtId="0" fontId="12" fillId="0" borderId="1" xfId="0" applyNumberFormat="1" applyFont="1" applyFill="1" applyBorder="1" applyAlignment="1">
      <alignment horizontal="center" vertical="center"/>
    </xf>
    <xf numFmtId="0" fontId="12" fillId="0" borderId="4" xfId="0" applyNumberFormat="1" applyFont="1" applyFill="1" applyBorder="1" applyAlignment="1">
      <alignment horizontal="left" vertical="center" wrapText="1"/>
    </xf>
    <xf numFmtId="0" fontId="12" fillId="0" borderId="10" xfId="0" applyNumberFormat="1" applyFont="1" applyFill="1" applyBorder="1" applyAlignment="1">
      <alignment horizontal="left" vertical="center" wrapText="1"/>
    </xf>
    <xf numFmtId="0" fontId="12" fillId="0" borderId="11" xfId="0" applyNumberFormat="1" applyFont="1" applyFill="1" applyBorder="1" applyAlignment="1">
      <alignment horizontal="left" vertical="center" wrapText="1"/>
    </xf>
    <xf numFmtId="49" fontId="12" fillId="0" borderId="0" xfId="0" applyNumberFormat="1" applyFont="1" applyFill="1" applyBorder="1" applyAlignment="1">
      <alignment horizontal="justify" vertical="top" wrapText="1"/>
    </xf>
    <xf numFmtId="0" fontId="5" fillId="0" borderId="0" xfId="0" applyNumberFormat="1" applyFont="1" applyFill="1" applyBorder="1" applyAlignment="1">
      <alignment horizontal="center" vertical="center"/>
    </xf>
    <xf numFmtId="0" fontId="15" fillId="0" borderId="1" xfId="0" applyFont="1" applyFill="1" applyBorder="1" applyAlignment="1">
      <alignment horizontal="center" vertical="center"/>
    </xf>
    <xf numFmtId="0" fontId="15" fillId="0" borderId="1" xfId="0" applyFont="1" applyFill="1" applyBorder="1" applyAlignment="1">
      <alignment horizontal="left" vertical="center"/>
    </xf>
    <xf numFmtId="43" fontId="15" fillId="0" borderId="1" xfId="0" applyNumberFormat="1" applyFont="1" applyFill="1" applyBorder="1" applyAlignment="1">
      <alignment horizontal="center" vertical="center"/>
    </xf>
    <xf numFmtId="10" fontId="15" fillId="0" borderId="1" xfId="0" applyNumberFormat="1" applyFont="1" applyFill="1" applyBorder="1" applyAlignment="1">
      <alignment horizontal="center" vertical="center"/>
    </xf>
    <xf numFmtId="43" fontId="8" fillId="0" borderId="1" xfId="0" applyNumberFormat="1" applyFont="1" applyBorder="1" applyAlignment="1">
      <alignment horizontal="center" vertical="center" wrapText="1"/>
    </xf>
    <xf numFmtId="0" fontId="15" fillId="0" borderId="1" xfId="0" applyFont="1" applyFill="1" applyBorder="1" applyAlignment="1">
      <alignment horizontal="center" vertical="center" wrapText="1"/>
    </xf>
    <xf numFmtId="0" fontId="15" fillId="0" borderId="1" xfId="0" applyFont="1" applyFill="1" applyBorder="1" applyAlignment="1">
      <alignment vertical="center" wrapText="1"/>
    </xf>
    <xf numFmtId="0" fontId="15" fillId="0" borderId="2" xfId="0" applyFont="1" applyFill="1" applyBorder="1" applyAlignment="1">
      <alignment horizontal="center" vertical="center" wrapText="1"/>
    </xf>
    <xf numFmtId="0" fontId="12" fillId="0" borderId="2" xfId="0" applyFont="1" applyFill="1" applyBorder="1" applyAlignment="1">
      <alignment horizontal="justify" vertical="center" wrapText="1"/>
    </xf>
    <xf numFmtId="0" fontId="15" fillId="0" borderId="2" xfId="0" applyFont="1" applyFill="1" applyBorder="1" applyAlignment="1">
      <alignment horizontal="justify" vertical="center" wrapText="1"/>
    </xf>
    <xf numFmtId="0" fontId="12" fillId="0" borderId="2" xfId="0" applyFont="1" applyFill="1" applyBorder="1" applyAlignment="1">
      <alignment horizontal="left" vertical="center" wrapText="1"/>
    </xf>
    <xf numFmtId="0" fontId="15" fillId="0" borderId="2" xfId="0" applyFont="1" applyFill="1" applyBorder="1" applyAlignment="1">
      <alignment horizontal="left" vertical="center" wrapText="1"/>
    </xf>
    <xf numFmtId="0" fontId="8" fillId="0" borderId="12" xfId="0" applyFont="1" applyBorder="1" applyAlignment="1">
      <alignment horizontal="center" vertical="center" textRotation="255" wrapText="1"/>
    </xf>
    <xf numFmtId="0" fontId="8" fillId="0" borderId="7" xfId="0" applyFont="1" applyBorder="1" applyAlignment="1">
      <alignment horizontal="center" vertical="center" wrapText="1"/>
    </xf>
    <xf numFmtId="0" fontId="8" fillId="0" borderId="13" xfId="0" applyFont="1" applyBorder="1" applyAlignment="1">
      <alignment horizontal="center" vertical="center" textRotation="255" wrapText="1"/>
    </xf>
    <xf numFmtId="0" fontId="9" fillId="0" borderId="12" xfId="0" applyFont="1" applyBorder="1" applyAlignment="1">
      <alignment horizontal="center" vertical="center" textRotation="255" wrapText="1"/>
    </xf>
    <xf numFmtId="0" fontId="8" fillId="0" borderId="7" xfId="0" applyFont="1" applyBorder="1" applyAlignment="1">
      <alignment horizontal="left" vertical="center" wrapText="1"/>
    </xf>
    <xf numFmtId="0" fontId="9" fillId="0" borderId="8" xfId="0" applyFont="1" applyBorder="1" applyAlignment="1">
      <alignment horizontal="left" vertical="center" wrapText="1"/>
    </xf>
    <xf numFmtId="0" fontId="8" fillId="0" borderId="14" xfId="0" applyFont="1" applyBorder="1" applyAlignment="1">
      <alignment horizontal="left" vertical="center" wrapText="1"/>
    </xf>
    <xf numFmtId="0" fontId="9" fillId="0" borderId="7" xfId="0" applyFont="1" applyBorder="1" applyAlignment="1">
      <alignment horizontal="left" vertical="center" wrapText="1"/>
    </xf>
    <xf numFmtId="178" fontId="15" fillId="0" borderId="1" xfId="0" applyNumberFormat="1" applyFont="1" applyFill="1" applyBorder="1" applyAlignment="1">
      <alignment horizontal="center" vertical="center" wrapText="1"/>
    </xf>
    <xf numFmtId="0" fontId="8" fillId="0" borderId="12" xfId="0" applyFont="1" applyBorder="1" applyAlignment="1">
      <alignment horizontal="center" vertical="center"/>
    </xf>
    <xf numFmtId="180" fontId="15" fillId="0" borderId="1" xfId="0" applyNumberFormat="1" applyFont="1" applyFill="1" applyBorder="1" applyAlignment="1">
      <alignment horizontal="center" vertical="center" wrapText="1"/>
    </xf>
    <xf numFmtId="0" fontId="8" fillId="0" borderId="13" xfId="0" applyFont="1" applyBorder="1" applyAlignment="1">
      <alignment horizontal="center" vertical="center"/>
    </xf>
    <xf numFmtId="0" fontId="8" fillId="0" borderId="15" xfId="0" applyFont="1" applyBorder="1" applyAlignment="1">
      <alignment horizontal="center" vertical="center"/>
    </xf>
    <xf numFmtId="180" fontId="8" fillId="0" borderId="7" xfId="0" applyNumberFormat="1" applyFont="1" applyBorder="1" applyAlignment="1">
      <alignment horizontal="center" vertical="center" wrapText="1"/>
    </xf>
    <xf numFmtId="0" fontId="9" fillId="0" borderId="8"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15" xfId="0" applyFont="1" applyBorder="1" applyAlignment="1">
      <alignment horizontal="center" vertical="center" textRotation="255" wrapText="1"/>
    </xf>
    <xf numFmtId="0" fontId="9" fillId="0" borderId="12" xfId="0" applyFont="1" applyBorder="1" applyAlignment="1">
      <alignment horizontal="center" vertical="center" wrapText="1"/>
    </xf>
    <xf numFmtId="0" fontId="9" fillId="0" borderId="12" xfId="0" applyFont="1" applyBorder="1" applyAlignment="1">
      <alignment vertical="center" wrapText="1"/>
    </xf>
    <xf numFmtId="0" fontId="9" fillId="0" borderId="13" xfId="0" applyFont="1" applyBorder="1" applyAlignment="1">
      <alignment horizontal="center" vertical="center" wrapText="1"/>
    </xf>
    <xf numFmtId="0" fontId="9" fillId="0" borderId="15" xfId="0" applyFont="1" applyBorder="1" applyAlignment="1">
      <alignment horizontal="center" vertical="center" wrapText="1"/>
    </xf>
    <xf numFmtId="0" fontId="8" fillId="0" borderId="16" xfId="0" applyFont="1" applyBorder="1" applyAlignment="1">
      <alignment horizontal="center" vertical="center"/>
    </xf>
    <xf numFmtId="0" fontId="9" fillId="0" borderId="17" xfId="0" applyFont="1" applyBorder="1" applyAlignment="1">
      <alignment horizontal="left" vertical="center" wrapText="1"/>
    </xf>
    <xf numFmtId="0" fontId="8" fillId="0" borderId="17" xfId="0" applyFont="1" applyBorder="1" applyAlignment="1">
      <alignment horizontal="left" vertical="center" wrapText="1"/>
    </xf>
    <xf numFmtId="0" fontId="8" fillId="0" borderId="18" xfId="0" applyFont="1" applyBorder="1" applyAlignment="1">
      <alignment horizontal="left" vertical="center" wrapText="1"/>
    </xf>
    <xf numFmtId="0" fontId="0" fillId="0" borderId="0" xfId="0" applyFont="1" applyFill="1" applyBorder="1" applyAlignment="1">
      <alignment horizontal="left" vertical="center"/>
    </xf>
    <xf numFmtId="0" fontId="2" fillId="0" borderId="0" xfId="0" applyFont="1" applyFill="1" applyBorder="1" applyAlignment="1">
      <alignment horizontal="left" vertical="center"/>
    </xf>
    <xf numFmtId="0" fontId="16" fillId="0" borderId="0"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7" xfId="0" applyFont="1" applyFill="1" applyBorder="1" applyAlignment="1">
      <alignment horizontal="center" vertical="center" wrapText="1"/>
    </xf>
    <xf numFmtId="49" fontId="15" fillId="0" borderId="7" xfId="0" applyNumberFormat="1" applyFont="1" applyFill="1" applyBorder="1" applyAlignment="1">
      <alignment horizontal="center" vertical="center" wrapText="1"/>
    </xf>
    <xf numFmtId="178" fontId="15" fillId="0" borderId="19" xfId="0" applyNumberFormat="1" applyFont="1" applyFill="1" applyBorder="1" applyAlignment="1">
      <alignment horizontal="center" vertical="center" wrapText="1"/>
    </xf>
    <xf numFmtId="49" fontId="15" fillId="0" borderId="8" xfId="0" applyNumberFormat="1"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178" fontId="15" fillId="0" borderId="1" xfId="0" applyNumberFormat="1" applyFont="1" applyFill="1" applyBorder="1" applyAlignment="1">
      <alignment vertical="center" wrapText="1"/>
    </xf>
    <xf numFmtId="49" fontId="15" fillId="0" borderId="1" xfId="0" applyNumberFormat="1" applyFont="1" applyFill="1" applyBorder="1" applyAlignment="1">
      <alignment horizontal="left" vertical="top" wrapText="1"/>
    </xf>
    <xf numFmtId="0" fontId="15" fillId="0" borderId="1" xfId="0" applyFont="1" applyFill="1" applyBorder="1" applyAlignment="1">
      <alignment horizontal="left" vertical="center" wrapText="1"/>
    </xf>
    <xf numFmtId="182" fontId="15" fillId="0" borderId="1" xfId="0" applyNumberFormat="1" applyFont="1" applyFill="1" applyBorder="1" applyAlignment="1">
      <alignment horizontal="center" vertical="center" wrapText="1"/>
    </xf>
    <xf numFmtId="10" fontId="15" fillId="0" borderId="1" xfId="3" applyNumberFormat="1" applyFont="1" applyFill="1" applyBorder="1" applyAlignment="1" applyProtection="1">
      <alignment horizontal="center" vertical="center" wrapText="1"/>
    </xf>
    <xf numFmtId="178" fontId="15" fillId="0" borderId="1" xfId="0" applyNumberFormat="1" applyFont="1" applyFill="1" applyBorder="1" applyAlignment="1">
      <alignment horizontal="left" vertical="center" wrapText="1"/>
    </xf>
    <xf numFmtId="49" fontId="15" fillId="0" borderId="1" xfId="0" applyNumberFormat="1" applyFont="1" applyFill="1" applyBorder="1" applyAlignment="1">
      <alignment horizontal="center" vertical="center" wrapText="1"/>
    </xf>
    <xf numFmtId="49" fontId="15" fillId="0" borderId="4" xfId="0" applyNumberFormat="1" applyFont="1" applyFill="1" applyBorder="1" applyAlignment="1">
      <alignment horizontal="center" vertical="center" wrapText="1"/>
    </xf>
    <xf numFmtId="49" fontId="15" fillId="0" borderId="1" xfId="0" applyNumberFormat="1" applyFont="1" applyFill="1" applyBorder="1" applyAlignment="1">
      <alignment horizontal="center" vertical="top" wrapText="1"/>
    </xf>
    <xf numFmtId="49" fontId="15" fillId="0" borderId="1" xfId="0" applyNumberFormat="1" applyFont="1" applyFill="1" applyBorder="1" applyAlignment="1">
      <alignment horizontal="left" vertical="center" wrapText="1"/>
    </xf>
    <xf numFmtId="178" fontId="15" fillId="0" borderId="1" xfId="0" applyNumberFormat="1" applyFont="1" applyFill="1" applyBorder="1" applyAlignment="1">
      <alignment horizontal="justify" vertical="center" wrapText="1"/>
    </xf>
    <xf numFmtId="178" fontId="15" fillId="2" borderId="1" xfId="0" applyNumberFormat="1" applyFont="1" applyFill="1" applyBorder="1" applyAlignment="1">
      <alignment horizontal="justify" vertical="center" wrapText="1"/>
    </xf>
    <xf numFmtId="49" fontId="8" fillId="0" borderId="1" xfId="0" applyNumberFormat="1" applyFont="1" applyFill="1" applyBorder="1" applyAlignment="1">
      <alignment horizontal="left" vertical="center" wrapText="1"/>
    </xf>
    <xf numFmtId="10" fontId="15" fillId="0" borderId="1" xfId="0" applyNumberFormat="1" applyFont="1" applyFill="1" applyBorder="1" applyAlignment="1">
      <alignment horizontal="justify" vertical="center" wrapText="1"/>
    </xf>
    <xf numFmtId="0" fontId="15" fillId="0" borderId="2" xfId="0" applyFont="1" applyFill="1" applyBorder="1" applyAlignment="1">
      <alignment horizontal="center" vertical="center" textRotation="255" wrapText="1"/>
    </xf>
    <xf numFmtId="0" fontId="15" fillId="0" borderId="3" xfId="0" applyFont="1" applyFill="1" applyBorder="1" applyAlignment="1">
      <alignment horizontal="center" vertical="center" textRotation="255" wrapText="1"/>
    </xf>
    <xf numFmtId="0" fontId="15" fillId="0" borderId="2" xfId="49" applyFont="1" applyFill="1" applyBorder="1" applyAlignment="1" applyProtection="1">
      <alignment horizontal="center" vertical="center" wrapText="1"/>
    </xf>
    <xf numFmtId="0" fontId="15" fillId="0" borderId="3" xfId="49" applyFont="1" applyFill="1" applyBorder="1" applyAlignment="1" applyProtection="1">
      <alignment horizontal="center" vertical="center" wrapText="1"/>
    </xf>
    <xf numFmtId="0" fontId="15" fillId="0" borderId="6" xfId="49" applyFont="1" applyFill="1" applyBorder="1" applyAlignment="1" applyProtection="1">
      <alignment horizontal="center" vertical="center" wrapText="1"/>
    </xf>
    <xf numFmtId="0" fontId="15" fillId="0" borderId="1" xfId="49" applyFont="1" applyFill="1" applyBorder="1" applyAlignment="1" applyProtection="1">
      <alignment horizontal="center" vertical="center" wrapText="1"/>
    </xf>
    <xf numFmtId="0" fontId="15" fillId="0" borderId="1" xfId="49" applyFont="1" applyFill="1" applyBorder="1" applyAlignment="1" applyProtection="1">
      <alignment horizontal="left" vertical="center"/>
    </xf>
    <xf numFmtId="177" fontId="8" fillId="0" borderId="7" xfId="0" applyNumberFormat="1" applyFont="1" applyBorder="1" applyAlignment="1">
      <alignment horizontal="center" vertical="center" wrapText="1"/>
    </xf>
    <xf numFmtId="1" fontId="8" fillId="0" borderId="7" xfId="0" applyNumberFormat="1" applyFont="1" applyBorder="1" applyAlignment="1">
      <alignment horizontal="center" vertical="center" wrapText="1"/>
    </xf>
    <xf numFmtId="0" fontId="15" fillId="0" borderId="4" xfId="0" applyFont="1" applyFill="1" applyBorder="1" applyAlignment="1">
      <alignment horizontal="left" vertical="center"/>
    </xf>
    <xf numFmtId="0" fontId="15" fillId="0" borderId="1" xfId="49" applyFont="1" applyFill="1" applyBorder="1" applyAlignment="1" applyProtection="1">
      <alignment horizontal="left" vertical="center" wrapText="1"/>
    </xf>
    <xf numFmtId="0" fontId="15" fillId="0" borderId="6" xfId="0" applyFont="1" applyFill="1" applyBorder="1" applyAlignment="1">
      <alignment horizontal="center" vertical="center" textRotation="255" wrapText="1"/>
    </xf>
    <xf numFmtId="0" fontId="15" fillId="0" borderId="1" xfId="0" applyNumberFormat="1" applyFont="1" applyFill="1" applyBorder="1" applyAlignment="1">
      <alignment horizontal="center" vertical="center"/>
    </xf>
    <xf numFmtId="0" fontId="15" fillId="0" borderId="4" xfId="0" applyNumberFormat="1" applyFont="1" applyFill="1" applyBorder="1" applyAlignment="1">
      <alignment horizontal="left" vertical="center" wrapText="1"/>
    </xf>
    <xf numFmtId="0" fontId="15" fillId="0" borderId="10" xfId="0" applyNumberFormat="1" applyFont="1" applyFill="1" applyBorder="1" applyAlignment="1">
      <alignment horizontal="left" vertical="center" wrapText="1"/>
    </xf>
    <xf numFmtId="0" fontId="15" fillId="0" borderId="11" xfId="0" applyNumberFormat="1" applyFont="1" applyFill="1" applyBorder="1" applyAlignment="1">
      <alignment horizontal="left" vertical="center" wrapText="1"/>
    </xf>
    <xf numFmtId="49" fontId="15" fillId="0" borderId="0" xfId="0" applyNumberFormat="1" applyFont="1" applyFill="1" applyBorder="1" applyAlignment="1">
      <alignment horizontal="justify" vertical="top" wrapText="1"/>
    </xf>
    <xf numFmtId="0" fontId="17" fillId="0" borderId="0" xfId="0" applyFont="1" applyFill="1" applyBorder="1" applyAlignment="1">
      <alignment horizontal="center" vertical="center"/>
    </xf>
    <xf numFmtId="176" fontId="15" fillId="0" borderId="1" xfId="0" applyNumberFormat="1" applyFont="1" applyFill="1" applyBorder="1" applyAlignment="1">
      <alignment horizontal="center" vertical="center" wrapText="1"/>
    </xf>
    <xf numFmtId="179" fontId="15" fillId="0" borderId="1" xfId="0" applyNumberFormat="1" applyFont="1" applyFill="1" applyBorder="1" applyAlignment="1">
      <alignment horizontal="center" vertical="center"/>
    </xf>
    <xf numFmtId="177" fontId="15" fillId="0" borderId="1" xfId="0" applyNumberFormat="1" applyFont="1" applyFill="1" applyBorder="1" applyAlignment="1">
      <alignment horizontal="center" vertical="center" wrapText="1"/>
    </xf>
    <xf numFmtId="49" fontId="2" fillId="0" borderId="0" xfId="0" applyNumberFormat="1" applyFont="1" applyFill="1" applyBorder="1" applyAlignment="1">
      <alignment horizontal="left" vertical="top" wrapText="1"/>
    </xf>
    <xf numFmtId="49" fontId="2" fillId="0" borderId="0" xfId="0" applyNumberFormat="1" applyFont="1" applyFill="1" applyBorder="1" applyAlignment="1">
      <alignment horizontal="left" vertical="center" wrapText="1"/>
    </xf>
    <xf numFmtId="49" fontId="15" fillId="0" borderId="0" xfId="0" applyNumberFormat="1" applyFont="1" applyFill="1" applyBorder="1" applyAlignment="1">
      <alignment horizontal="left" vertical="top" wrapText="1"/>
    </xf>
    <xf numFmtId="43" fontId="15" fillId="0" borderId="1" xfId="0" applyNumberFormat="1" applyFont="1" applyFill="1" applyBorder="1" applyAlignment="1">
      <alignment horizontal="center" vertical="center" wrapText="1"/>
    </xf>
    <xf numFmtId="10" fontId="15" fillId="0" borderId="1" xfId="3" applyNumberFormat="1" applyFont="1" applyFill="1" applyBorder="1" applyAlignment="1" applyProtection="1">
      <alignment vertical="center"/>
    </xf>
    <xf numFmtId="43" fontId="15" fillId="0" borderId="0" xfId="0" applyNumberFormat="1" applyFont="1" applyFill="1" applyBorder="1" applyAlignment="1">
      <alignment horizontal="left" vertical="top" wrapText="1"/>
    </xf>
    <xf numFmtId="49" fontId="15" fillId="0" borderId="0" xfId="0" applyNumberFormat="1" applyFont="1" applyFill="1" applyBorder="1" applyAlignment="1">
      <alignment horizontal="center" vertical="center" wrapText="1"/>
    </xf>
    <xf numFmtId="49" fontId="15" fillId="0" borderId="0" xfId="0" applyNumberFormat="1" applyFont="1" applyFill="1" applyBorder="1" applyAlignment="1">
      <alignment horizontal="left" vertical="center" wrapText="1"/>
    </xf>
    <xf numFmtId="49" fontId="15" fillId="0" borderId="0" xfId="0" applyNumberFormat="1" applyFont="1" applyFill="1" applyBorder="1" applyAlignment="1">
      <alignment vertical="center" wrapText="1"/>
    </xf>
    <xf numFmtId="49" fontId="15" fillId="0" borderId="0" xfId="0" applyNumberFormat="1" applyFont="1" applyFill="1" applyBorder="1" applyAlignment="1">
      <alignment vertical="top" wrapText="1"/>
    </xf>
    <xf numFmtId="0" fontId="15" fillId="0" borderId="1" xfId="0" applyNumberFormat="1" applyFont="1" applyFill="1" applyBorder="1" applyAlignment="1">
      <alignment horizontal="center" vertical="center" wrapText="1"/>
    </xf>
    <xf numFmtId="179" fontId="15" fillId="0" borderId="1" xfId="0" applyNumberFormat="1" applyFont="1" applyFill="1" applyBorder="1" applyAlignment="1">
      <alignment horizontal="center" vertical="center" wrapText="1"/>
    </xf>
    <xf numFmtId="0" fontId="18" fillId="0" borderId="1" xfId="49" applyFont="1" applyFill="1" applyBorder="1" applyAlignment="1" applyProtection="1">
      <alignment horizontal="center" vertical="center" wrapText="1"/>
    </xf>
    <xf numFmtId="178" fontId="2" fillId="0" borderId="0" xfId="0" applyNumberFormat="1" applyFont="1" applyFill="1" applyBorder="1" applyAlignment="1">
      <alignment horizontal="left" vertical="top" wrapText="1"/>
    </xf>
    <xf numFmtId="181" fontId="2" fillId="0" borderId="0" xfId="0" applyNumberFormat="1" applyFont="1" applyFill="1" applyBorder="1" applyAlignment="1">
      <alignment horizontal="left" vertical="top" wrapText="1"/>
    </xf>
    <xf numFmtId="178" fontId="2" fillId="0" borderId="0" xfId="0" applyNumberFormat="1" applyFont="1" applyFill="1" applyBorder="1" applyAlignment="1">
      <alignment horizontal="left" vertical="center" wrapText="1"/>
    </xf>
    <xf numFmtId="178" fontId="12" fillId="0" borderId="19" xfId="0" applyNumberFormat="1" applyFont="1" applyFill="1" applyBorder="1" applyAlignment="1">
      <alignment horizontal="center" vertical="center" wrapText="1"/>
    </xf>
    <xf numFmtId="182" fontId="12" fillId="0" borderId="1" xfId="0" applyNumberFormat="1" applyFont="1" applyFill="1" applyBorder="1" applyAlignment="1">
      <alignment horizontal="center" vertical="center" wrapText="1"/>
    </xf>
    <xf numFmtId="0" fontId="12" fillId="0" borderId="1" xfId="49" applyFont="1" applyFill="1" applyBorder="1" applyAlignment="1" applyProtection="1">
      <alignment horizontal="left" vertical="center"/>
    </xf>
    <xf numFmtId="0" fontId="12" fillId="0" borderId="0" xfId="0" applyFont="1" applyFill="1" applyBorder="1" applyAlignment="1">
      <alignment horizontal="left" vertical="center"/>
    </xf>
    <xf numFmtId="0" fontId="15" fillId="0" borderId="0" xfId="0" applyFont="1" applyFill="1" applyBorder="1" applyAlignment="1">
      <alignment horizontal="left" vertical="center"/>
    </xf>
    <xf numFmtId="10" fontId="15" fillId="0" borderId="1" xfId="3" applyNumberFormat="1" applyFont="1" applyFill="1" applyBorder="1" applyAlignment="1" applyProtection="1">
      <alignment horizontal="center" vertical="center"/>
    </xf>
    <xf numFmtId="0" fontId="15" fillId="0" borderId="1" xfId="0" applyFont="1" applyFill="1" applyBorder="1" applyAlignment="1">
      <alignment horizontal="center" vertical="center" textRotation="255" wrapText="1"/>
    </xf>
    <xf numFmtId="43" fontId="2" fillId="0" borderId="0" xfId="0" applyNumberFormat="1" applyFont="1" applyFill="1" applyBorder="1" applyAlignment="1">
      <alignment horizontal="left" vertical="top" wrapText="1"/>
    </xf>
    <xf numFmtId="0" fontId="1" fillId="0" borderId="0" xfId="0" applyFont="1" applyFill="1">
      <alignment vertical="center"/>
    </xf>
    <xf numFmtId="43" fontId="8" fillId="0" borderId="1" xfId="0" applyNumberFormat="1" applyFont="1" applyFill="1" applyBorder="1" applyAlignment="1">
      <alignment horizontal="center" vertical="center" wrapText="1"/>
    </xf>
    <xf numFmtId="0" fontId="8" fillId="0" borderId="12" xfId="0" applyFont="1" applyFill="1" applyBorder="1" applyAlignment="1">
      <alignment horizontal="center" vertical="center" textRotation="255" wrapText="1"/>
    </xf>
    <xf numFmtId="0" fontId="8" fillId="0" borderId="7" xfId="0" applyFont="1" applyFill="1" applyBorder="1" applyAlignment="1">
      <alignment horizontal="center" vertical="center" wrapText="1"/>
    </xf>
    <xf numFmtId="0" fontId="8" fillId="0" borderId="13" xfId="0" applyFont="1" applyFill="1" applyBorder="1" applyAlignment="1">
      <alignment horizontal="center" vertical="center" textRotation="255" wrapText="1"/>
    </xf>
    <xf numFmtId="0" fontId="9" fillId="0" borderId="12" xfId="0" applyFont="1" applyFill="1" applyBorder="1" applyAlignment="1">
      <alignment horizontal="center" vertical="center" textRotation="255" wrapText="1"/>
    </xf>
    <xf numFmtId="0" fontId="8" fillId="0" borderId="7" xfId="0" applyFont="1" applyFill="1" applyBorder="1" applyAlignment="1">
      <alignment horizontal="left" vertical="center" wrapText="1"/>
    </xf>
    <xf numFmtId="0" fontId="9" fillId="0" borderId="8" xfId="0" applyFont="1" applyFill="1" applyBorder="1" applyAlignment="1">
      <alignment horizontal="left" vertical="center" wrapText="1"/>
    </xf>
    <xf numFmtId="0" fontId="8" fillId="0" borderId="14" xfId="0" applyFont="1" applyFill="1" applyBorder="1" applyAlignment="1">
      <alignment horizontal="left" vertical="center" wrapText="1"/>
    </xf>
    <xf numFmtId="0" fontId="9" fillId="0" borderId="7" xfId="0" applyFont="1" applyFill="1" applyBorder="1" applyAlignment="1">
      <alignment horizontal="left" vertical="center" wrapText="1"/>
    </xf>
    <xf numFmtId="0" fontId="8" fillId="0" borderId="12" xfId="0" applyFont="1" applyFill="1" applyBorder="1" applyAlignment="1">
      <alignment horizontal="center" vertical="center"/>
    </xf>
    <xf numFmtId="178" fontId="19" fillId="0" borderId="1" xfId="0" applyNumberFormat="1" applyFont="1" applyFill="1" applyBorder="1" applyAlignment="1">
      <alignment horizontal="center" vertical="center" wrapText="1"/>
    </xf>
    <xf numFmtId="0" fontId="19" fillId="0" borderId="1" xfId="0" applyNumberFormat="1" applyFont="1" applyFill="1" applyBorder="1" applyAlignment="1">
      <alignment horizontal="center" vertical="center" wrapText="1"/>
    </xf>
    <xf numFmtId="0" fontId="9" fillId="0" borderId="8" xfId="0" applyFont="1" applyFill="1" applyBorder="1" applyAlignment="1">
      <alignment horizontal="center" vertical="center" wrapText="1"/>
    </xf>
    <xf numFmtId="0" fontId="8" fillId="0" borderId="14" xfId="0" applyFont="1" applyFill="1" applyBorder="1" applyAlignment="1">
      <alignment horizontal="center" vertical="center" wrapText="1"/>
    </xf>
    <xf numFmtId="0" fontId="8" fillId="0" borderId="13" xfId="0" applyFont="1" applyFill="1" applyBorder="1" applyAlignment="1">
      <alignment horizontal="center" vertical="center"/>
    </xf>
    <xf numFmtId="0" fontId="20" fillId="0" borderId="7" xfId="0" applyNumberFormat="1" applyFont="1" applyFill="1" applyBorder="1" applyAlignment="1">
      <alignment horizontal="center" vertical="center" wrapText="1"/>
    </xf>
    <xf numFmtId="0" fontId="21" fillId="0" borderId="7" xfId="0" applyNumberFormat="1" applyFont="1" applyFill="1" applyBorder="1" applyAlignment="1">
      <alignment horizontal="center" vertical="center" wrapText="1"/>
    </xf>
    <xf numFmtId="0" fontId="8" fillId="0" borderId="15" xfId="0" applyFont="1" applyFill="1" applyBorder="1" applyAlignment="1">
      <alignment horizontal="center" vertical="center"/>
    </xf>
    <xf numFmtId="180" fontId="9" fillId="0" borderId="7" xfId="0" applyNumberFormat="1" applyFont="1" applyFill="1" applyBorder="1" applyAlignment="1">
      <alignment horizontal="center" vertical="center" wrapText="1"/>
    </xf>
    <xf numFmtId="177" fontId="9" fillId="0" borderId="7" xfId="0" applyNumberFormat="1" applyFont="1" applyFill="1" applyBorder="1" applyAlignment="1">
      <alignment horizontal="center" vertical="center" wrapText="1"/>
    </xf>
    <xf numFmtId="0" fontId="8" fillId="0" borderId="15" xfId="0" applyFont="1" applyFill="1" applyBorder="1" applyAlignment="1">
      <alignment horizontal="center" vertical="center" textRotation="255" wrapText="1"/>
    </xf>
    <xf numFmtId="0" fontId="9" fillId="0" borderId="12" xfId="0" applyFont="1" applyFill="1" applyBorder="1" applyAlignment="1">
      <alignment horizontal="center" vertical="center" wrapText="1"/>
    </xf>
    <xf numFmtId="0" fontId="9" fillId="0" borderId="12" xfId="0" applyFont="1" applyFill="1" applyBorder="1" applyAlignment="1">
      <alignment vertical="center" wrapText="1"/>
    </xf>
    <xf numFmtId="0" fontId="9" fillId="0" borderId="13" xfId="0" applyFont="1" applyFill="1" applyBorder="1" applyAlignment="1">
      <alignment horizontal="center" vertical="center" wrapText="1"/>
    </xf>
    <xf numFmtId="0" fontId="9" fillId="0" borderId="15" xfId="0" applyFont="1" applyFill="1" applyBorder="1" applyAlignment="1">
      <alignment horizontal="center" vertical="center" wrapText="1"/>
    </xf>
    <xf numFmtId="0" fontId="12" fillId="0" borderId="1" xfId="0" applyNumberFormat="1" applyFont="1" applyFill="1" applyBorder="1" applyAlignment="1">
      <alignment horizontal="center" vertical="center" wrapText="1"/>
    </xf>
    <xf numFmtId="0" fontId="8" fillId="0" borderId="16" xfId="0" applyFont="1" applyFill="1" applyBorder="1" applyAlignment="1">
      <alignment horizontal="center" vertical="center"/>
    </xf>
    <xf numFmtId="0" fontId="9" fillId="0" borderId="17" xfId="0" applyFont="1" applyFill="1" applyBorder="1" applyAlignment="1">
      <alignment horizontal="left" vertical="center" wrapText="1"/>
    </xf>
    <xf numFmtId="0" fontId="8" fillId="0" borderId="17" xfId="0" applyFont="1" applyFill="1" applyBorder="1" applyAlignment="1">
      <alignment horizontal="left" vertical="center" wrapText="1"/>
    </xf>
    <xf numFmtId="0" fontId="8" fillId="0" borderId="18" xfId="0" applyFont="1" applyFill="1" applyBorder="1" applyAlignment="1">
      <alignment horizontal="left" vertical="center" wrapText="1"/>
    </xf>
    <xf numFmtId="0" fontId="8" fillId="0" borderId="0" xfId="0" applyFont="1" applyFill="1" applyAlignment="1">
      <alignment horizontal="justify" vertical="top" wrapText="1"/>
    </xf>
    <xf numFmtId="0" fontId="2" fillId="2" borderId="0" xfId="0" applyFont="1" applyFill="1" applyBorder="1">
      <alignment vertical="center"/>
    </xf>
    <xf numFmtId="0" fontId="2" fillId="2" borderId="0" xfId="0" applyFont="1" applyFill="1">
      <alignment vertical="center"/>
    </xf>
    <xf numFmtId="0" fontId="0" fillId="2" borderId="0" xfId="0" applyFont="1" applyFill="1" applyBorder="1">
      <alignment vertical="center"/>
    </xf>
    <xf numFmtId="0" fontId="2" fillId="2" borderId="0" xfId="0" applyFont="1" applyFill="1" applyBorder="1" applyAlignment="1">
      <alignment horizontal="center" vertical="center"/>
    </xf>
    <xf numFmtId="0" fontId="22" fillId="2" borderId="0" xfId="0" applyFont="1" applyFill="1" applyBorder="1" applyAlignment="1">
      <alignment horizontal="center" vertical="center" wrapText="1"/>
    </xf>
    <xf numFmtId="0" fontId="23" fillId="2" borderId="0" xfId="0" applyFont="1" applyFill="1" applyBorder="1" applyAlignment="1">
      <alignment horizontal="center" vertical="center" wrapText="1"/>
    </xf>
    <xf numFmtId="0" fontId="15" fillId="2" borderId="0" xfId="0" applyFont="1" applyFill="1" applyBorder="1" applyAlignment="1">
      <alignment horizontal="center" vertical="center"/>
    </xf>
    <xf numFmtId="0" fontId="15" fillId="2" borderId="1" xfId="0" applyFont="1" applyFill="1" applyBorder="1" applyAlignment="1">
      <alignment horizontal="center" vertical="center"/>
    </xf>
    <xf numFmtId="0" fontId="15" fillId="2" borderId="4" xfId="0" applyFont="1" applyFill="1" applyBorder="1" applyAlignment="1">
      <alignment horizontal="center" vertical="center" wrapText="1"/>
    </xf>
    <xf numFmtId="0" fontId="15" fillId="2" borderId="10" xfId="0" applyFont="1" applyFill="1" applyBorder="1" applyAlignment="1">
      <alignment horizontal="center" vertical="center" wrapText="1"/>
    </xf>
    <xf numFmtId="0" fontId="15" fillId="2" borderId="5" xfId="0" applyFont="1" applyFill="1" applyBorder="1" applyAlignment="1">
      <alignment horizontal="center" vertical="center" wrapText="1"/>
    </xf>
    <xf numFmtId="0" fontId="12" fillId="2" borderId="4"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 xfId="0" applyFont="1" applyFill="1" applyBorder="1" applyAlignment="1">
      <alignment horizontal="center" vertical="center" wrapText="1"/>
    </xf>
    <xf numFmtId="0" fontId="15" fillId="2" borderId="1" xfId="0" applyFont="1" applyFill="1" applyBorder="1" applyAlignment="1">
      <alignment horizontal="left" vertical="center"/>
    </xf>
    <xf numFmtId="178" fontId="15" fillId="2" borderId="15" xfId="0" applyNumberFormat="1" applyFont="1" applyFill="1" applyBorder="1" applyAlignment="1">
      <alignment horizontal="left" vertical="center" wrapText="1"/>
    </xf>
    <xf numFmtId="176" fontId="5" fillId="2" borderId="1" xfId="0" applyNumberFormat="1" applyFont="1" applyFill="1" applyBorder="1" applyAlignment="1">
      <alignment horizontal="center" vertical="center"/>
    </xf>
    <xf numFmtId="176" fontId="5" fillId="2" borderId="4" xfId="0" applyNumberFormat="1" applyFont="1" applyFill="1" applyBorder="1" applyAlignment="1">
      <alignment horizontal="center" vertical="center"/>
    </xf>
    <xf numFmtId="176" fontId="5" fillId="2" borderId="5" xfId="0" applyNumberFormat="1" applyFont="1" applyFill="1" applyBorder="1" applyAlignment="1">
      <alignment horizontal="center" vertical="center"/>
    </xf>
    <xf numFmtId="10" fontId="5" fillId="2" borderId="1" xfId="0" applyNumberFormat="1" applyFont="1" applyFill="1" applyBorder="1" applyAlignment="1">
      <alignment horizontal="center" vertical="center"/>
    </xf>
    <xf numFmtId="178" fontId="15" fillId="2" borderId="7" xfId="0" applyNumberFormat="1" applyFont="1" applyFill="1" applyBorder="1" applyAlignment="1">
      <alignment horizontal="left" vertical="center" wrapText="1"/>
    </xf>
    <xf numFmtId="178" fontId="15" fillId="2" borderId="7" xfId="0" applyNumberFormat="1" applyFont="1" applyFill="1" applyBorder="1" applyAlignment="1">
      <alignment horizontal="left" vertical="center" wrapText="1" indent="1"/>
    </xf>
    <xf numFmtId="177" fontId="15" fillId="2" borderId="4" xfId="0" applyNumberFormat="1" applyFont="1" applyFill="1" applyBorder="1" applyAlignment="1">
      <alignment horizontal="center" vertical="center"/>
    </xf>
    <xf numFmtId="177" fontId="15" fillId="2" borderId="5" xfId="0" applyNumberFormat="1" applyFont="1" applyFill="1" applyBorder="1" applyAlignment="1">
      <alignment horizontal="center" vertical="center"/>
    </xf>
    <xf numFmtId="0" fontId="15" fillId="2" borderId="4" xfId="0" applyFont="1" applyFill="1" applyBorder="1" applyAlignment="1">
      <alignment horizontal="center" vertical="center"/>
    </xf>
    <xf numFmtId="0" fontId="15" fillId="2" borderId="10" xfId="0" applyFont="1" applyFill="1" applyBorder="1" applyAlignment="1">
      <alignment horizontal="center" vertical="center"/>
    </xf>
    <xf numFmtId="49" fontId="15" fillId="2" borderId="1" xfId="0" applyNumberFormat="1" applyFont="1" applyFill="1" applyBorder="1" applyAlignment="1">
      <alignment horizontal="left" vertical="center" wrapText="1"/>
    </xf>
    <xf numFmtId="178" fontId="12" fillId="2" borderId="20" xfId="0" applyNumberFormat="1" applyFont="1" applyFill="1" applyBorder="1" applyAlignment="1">
      <alignment horizontal="left" vertical="center" wrapText="1"/>
    </xf>
    <xf numFmtId="178" fontId="12" fillId="2" borderId="21" xfId="0" applyNumberFormat="1" applyFont="1" applyFill="1" applyBorder="1" applyAlignment="1">
      <alignment horizontal="left" vertical="center" wrapText="1"/>
    </xf>
    <xf numFmtId="2" fontId="15" fillId="2" borderId="1" xfId="0" applyNumberFormat="1" applyFont="1" applyFill="1" applyBorder="1" applyAlignment="1">
      <alignment horizontal="left" vertical="center" wrapText="1"/>
    </xf>
    <xf numFmtId="178" fontId="12" fillId="2" borderId="22" xfId="0" applyNumberFormat="1" applyFont="1" applyFill="1" applyBorder="1" applyAlignment="1">
      <alignment horizontal="left" vertical="center" wrapText="1"/>
    </xf>
    <xf numFmtId="178" fontId="12" fillId="2" borderId="23" xfId="0" applyNumberFormat="1" applyFont="1" applyFill="1" applyBorder="1" applyAlignment="1">
      <alignment horizontal="left" vertical="center" wrapText="1"/>
    </xf>
    <xf numFmtId="2" fontId="15" fillId="2" borderId="1" xfId="0" applyNumberFormat="1" applyFont="1" applyFill="1" applyBorder="1" applyAlignment="1">
      <alignment horizontal="justify" vertical="center" wrapText="1"/>
    </xf>
    <xf numFmtId="178" fontId="12" fillId="2" borderId="1" xfId="0" applyNumberFormat="1" applyFont="1" applyFill="1" applyBorder="1" applyAlignment="1">
      <alignment horizontal="left" vertical="center" wrapText="1"/>
    </xf>
    <xf numFmtId="178" fontId="15" fillId="2" borderId="1" xfId="0" applyNumberFormat="1" applyFont="1" applyFill="1" applyBorder="1" applyAlignment="1">
      <alignment horizontal="left" vertical="center" wrapText="1"/>
    </xf>
    <xf numFmtId="0" fontId="12" fillId="2" borderId="1" xfId="0" applyFont="1" applyFill="1" applyBorder="1" applyAlignment="1">
      <alignment horizontal="justify" vertical="center" wrapText="1"/>
    </xf>
    <xf numFmtId="0" fontId="15" fillId="2" borderId="1" xfId="0" applyFont="1" applyFill="1" applyBorder="1" applyAlignment="1">
      <alignment horizontal="justify" vertical="center" wrapText="1"/>
    </xf>
    <xf numFmtId="0" fontId="0" fillId="2" borderId="1"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0" fillId="2" borderId="1" xfId="0" applyFont="1" applyFill="1" applyBorder="1" applyAlignment="1">
      <alignment vertical="center" wrapText="1"/>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0" fillId="2" borderId="2" xfId="0" applyFont="1" applyFill="1" applyBorder="1" applyAlignment="1">
      <alignment horizontal="center" vertical="center" wrapText="1"/>
    </xf>
    <xf numFmtId="176" fontId="2" fillId="2" borderId="1" xfId="0" applyNumberFormat="1" applyFont="1" applyFill="1" applyBorder="1" applyAlignment="1">
      <alignment horizontal="center" vertical="center" wrapText="1"/>
    </xf>
    <xf numFmtId="176" fontId="2" fillId="0" borderId="1" xfId="0" applyNumberFormat="1" applyFont="1" applyFill="1" applyBorder="1" applyAlignment="1">
      <alignment horizontal="center" vertical="center" wrapText="1"/>
    </xf>
    <xf numFmtId="0" fontId="0" fillId="2" borderId="1" xfId="0" applyFont="1" applyFill="1" applyBorder="1" applyAlignment="1">
      <alignment horizontal="left" vertical="center" wrapText="1"/>
    </xf>
    <xf numFmtId="0" fontId="2" fillId="2" borderId="3" xfId="0" applyFont="1" applyFill="1" applyBorder="1" applyAlignment="1">
      <alignment horizontal="center" vertical="center" wrapText="1"/>
    </xf>
    <xf numFmtId="0" fontId="0" fillId="2" borderId="3" xfId="0" applyFont="1" applyFill="1" applyBorder="1" applyAlignment="1">
      <alignment horizontal="center" vertical="center" wrapText="1"/>
    </xf>
    <xf numFmtId="0" fontId="2" fillId="2" borderId="1" xfId="0" applyFont="1" applyFill="1" applyBorder="1" applyAlignment="1">
      <alignment vertical="center" wrapText="1"/>
    </xf>
    <xf numFmtId="179" fontId="2" fillId="0" borderId="1" xfId="0" applyNumberFormat="1" applyFont="1" applyFill="1" applyBorder="1" applyAlignment="1">
      <alignment horizontal="center" vertical="center" wrapText="1"/>
    </xf>
    <xf numFmtId="179" fontId="2" fillId="0" borderId="1" xfId="0" applyNumberFormat="1" applyFont="1" applyFill="1" applyBorder="1" applyAlignment="1">
      <alignment horizontal="center" vertical="center"/>
    </xf>
    <xf numFmtId="0" fontId="0" fillId="2" borderId="2" xfId="0" applyFont="1" applyFill="1" applyBorder="1" applyAlignment="1">
      <alignment horizontal="left" vertical="center" wrapText="1"/>
    </xf>
    <xf numFmtId="0" fontId="15" fillId="0" borderId="7" xfId="0" applyNumberFormat="1" applyFont="1" applyFill="1" applyBorder="1" applyAlignment="1">
      <alignment vertical="center" wrapText="1"/>
    </xf>
    <xf numFmtId="179" fontId="8" fillId="0" borderId="24" xfId="0" applyNumberFormat="1" applyFont="1" applyFill="1" applyBorder="1" applyAlignment="1">
      <alignment horizontal="center" vertical="center" wrapText="1"/>
    </xf>
    <xf numFmtId="179" fontId="2" fillId="0" borderId="2" xfId="0" applyNumberFormat="1" applyFont="1" applyFill="1" applyBorder="1" applyAlignment="1">
      <alignment horizontal="center" vertical="center" wrapText="1"/>
    </xf>
    <xf numFmtId="179" fontId="2" fillId="0" borderId="2" xfId="0" applyNumberFormat="1" applyFont="1" applyFill="1" applyBorder="1" applyAlignment="1">
      <alignment horizontal="center" vertical="center"/>
    </xf>
    <xf numFmtId="0" fontId="0" fillId="2" borderId="6" xfId="0" applyFont="1" applyFill="1" applyBorder="1" applyAlignment="1">
      <alignment horizontal="left" vertical="center" wrapText="1"/>
    </xf>
    <xf numFmtId="0" fontId="2" fillId="2" borderId="4" xfId="0" applyFont="1" applyFill="1" applyBorder="1" applyAlignment="1">
      <alignment vertical="center" wrapText="1"/>
    </xf>
    <xf numFmtId="0" fontId="15" fillId="0" borderId="8" xfId="0" applyNumberFormat="1" applyFont="1" applyFill="1" applyBorder="1" applyAlignment="1">
      <alignment vertical="center" wrapText="1"/>
    </xf>
    <xf numFmtId="179" fontId="8" fillId="0" borderId="1" xfId="0" applyNumberFormat="1" applyFont="1" applyFill="1" applyBorder="1" applyAlignment="1">
      <alignment horizontal="center" vertical="center" wrapText="1"/>
    </xf>
    <xf numFmtId="0" fontId="0" fillId="2" borderId="3" xfId="0" applyFont="1" applyFill="1" applyBorder="1" applyAlignment="1">
      <alignment horizontal="left" vertical="center" wrapText="1"/>
    </xf>
    <xf numFmtId="179" fontId="8" fillId="0" borderId="8" xfId="0" applyNumberFormat="1" applyFont="1" applyFill="1" applyBorder="1" applyAlignment="1">
      <alignment horizontal="center" vertical="center" wrapText="1"/>
    </xf>
    <xf numFmtId="179" fontId="2" fillId="2" borderId="1" xfId="0" applyNumberFormat="1" applyFont="1" applyFill="1" applyBorder="1" applyAlignment="1">
      <alignment horizontal="center" vertical="center"/>
    </xf>
    <xf numFmtId="0" fontId="2" fillId="2" borderId="1" xfId="0" applyFont="1" applyFill="1" applyBorder="1" applyAlignment="1">
      <alignment horizontal="center" vertical="center"/>
    </xf>
    <xf numFmtId="179" fontId="2" fillId="2"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xf>
    <xf numFmtId="177" fontId="2" fillId="0" borderId="1" xfId="0" applyNumberFormat="1" applyFont="1" applyFill="1" applyBorder="1" applyAlignment="1">
      <alignment horizontal="center" vertical="center" wrapText="1"/>
    </xf>
    <xf numFmtId="177" fontId="2" fillId="0" borderId="1" xfId="0" applyNumberFormat="1" applyFont="1" applyFill="1" applyBorder="1" applyAlignment="1">
      <alignment horizontal="center" vertical="center"/>
    </xf>
    <xf numFmtId="0" fontId="2" fillId="0" borderId="1" xfId="0" applyFont="1" applyFill="1" applyBorder="1" applyAlignment="1">
      <alignment horizontal="center" vertical="center" wrapText="1"/>
    </xf>
    <xf numFmtId="0" fontId="2" fillId="0" borderId="1" xfId="0" applyFont="1" applyFill="1" applyBorder="1">
      <alignment vertical="center"/>
    </xf>
    <xf numFmtId="0" fontId="0" fillId="2" borderId="6" xfId="0" applyFont="1" applyFill="1" applyBorder="1" applyAlignment="1">
      <alignment horizontal="center" vertical="center" wrapText="1"/>
    </xf>
    <xf numFmtId="0" fontId="2" fillId="2" borderId="1" xfId="0" applyFont="1" applyFill="1" applyBorder="1">
      <alignment vertical="center"/>
    </xf>
    <xf numFmtId="0" fontId="24" fillId="2" borderId="1" xfId="0" applyFont="1" applyFill="1" applyBorder="1" applyAlignment="1">
      <alignment horizontal="left" vertical="center"/>
    </xf>
    <xf numFmtId="177" fontId="0" fillId="0" borderId="1" xfId="0" applyNumberFormat="1" applyFont="1" applyFill="1" applyBorder="1" applyAlignment="1">
      <alignment horizontal="center" vertical="center" wrapText="1"/>
    </xf>
    <xf numFmtId="0" fontId="2" fillId="2" borderId="2" xfId="0" applyFont="1" applyFill="1" applyBorder="1" applyAlignment="1">
      <alignment horizontal="center" vertical="center"/>
    </xf>
    <xf numFmtId="183" fontId="2" fillId="0" borderId="1" xfId="0" applyNumberFormat="1" applyFont="1" applyFill="1" applyBorder="1" applyAlignment="1">
      <alignment horizontal="center" vertical="center" wrapText="1"/>
    </xf>
    <xf numFmtId="0" fontId="25" fillId="2" borderId="1" xfId="0" applyFont="1" applyFill="1" applyBorder="1" applyAlignment="1">
      <alignment horizontal="center" vertical="center" wrapText="1"/>
    </xf>
    <xf numFmtId="43" fontId="2" fillId="2" borderId="0" xfId="0" applyNumberFormat="1" applyFont="1" applyFill="1">
      <alignment vertical="center"/>
    </xf>
    <xf numFmtId="10" fontId="2" fillId="2" borderId="0" xfId="3" applyNumberFormat="1" applyFont="1" applyFill="1" applyAlignment="1" applyProtection="1">
      <alignment vertical="center"/>
    </xf>
    <xf numFmtId="10" fontId="0" fillId="2" borderId="0" xfId="3" applyNumberFormat="1" applyFont="1" applyFill="1" applyAlignment="1" applyProtection="1">
      <alignment vertical="center" wrapText="1"/>
    </xf>
    <xf numFmtId="9" fontId="0" fillId="2" borderId="0" xfId="3" applyFont="1" applyFill="1" applyAlignment="1" applyProtection="1">
      <alignment vertical="center"/>
    </xf>
    <xf numFmtId="0" fontId="2" fillId="2" borderId="6" xfId="0" applyFont="1" applyFill="1" applyBorder="1" applyAlignment="1">
      <alignment horizontal="left" vertical="center" wrapText="1"/>
    </xf>
    <xf numFmtId="0" fontId="2" fillId="2" borderId="6" xfId="0" applyFont="1" applyFill="1" applyBorder="1" applyAlignment="1">
      <alignment horizontal="center" vertical="center"/>
    </xf>
    <xf numFmtId="0" fontId="2" fillId="2" borderId="6" xfId="0" applyFont="1" applyFill="1" applyBorder="1" applyAlignment="1">
      <alignment horizontal="center" vertical="center" wrapText="1"/>
    </xf>
    <xf numFmtId="9" fontId="2" fillId="2" borderId="0" xfId="3" applyFont="1" applyFill="1" applyAlignment="1" applyProtection="1">
      <alignmen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79"/>
  <sheetViews>
    <sheetView showOutlineSymbols="0" topLeftCell="A26" workbookViewId="0">
      <selection activeCell="H65" sqref="H65:H66"/>
    </sheetView>
  </sheetViews>
  <sheetFormatPr defaultColWidth="9" defaultRowHeight="15"/>
  <cols>
    <col min="1" max="2" width="8.875" style="231"/>
    <col min="3" max="3" width="13" style="231" customWidth="1"/>
    <col min="4" max="4" width="33.375" style="231" customWidth="1"/>
    <col min="5" max="5" width="17.5083333333333" style="231" customWidth="1"/>
    <col min="6" max="6" width="16.5083333333333" style="231" customWidth="1"/>
    <col min="7" max="7" width="19.7583333333333" style="231" customWidth="1"/>
    <col min="8" max="8" width="22.625" style="231" customWidth="1"/>
    <col min="9" max="9" width="9.25833333333333" style="231" hidden="1" customWidth="1"/>
    <col min="10" max="11" width="8.875" style="231" hidden="1" customWidth="1"/>
    <col min="12" max="16384" width="8.875" style="231"/>
  </cols>
  <sheetData>
    <row r="1" s="230" customFormat="1" spans="1:3">
      <c r="A1" s="232" t="s">
        <v>0</v>
      </c>
      <c r="C1" s="233"/>
    </row>
    <row r="2" s="230" customFormat="1" ht="18.75" spans="1:8">
      <c r="A2" s="234" t="s">
        <v>1</v>
      </c>
      <c r="B2" s="235"/>
      <c r="C2" s="235"/>
      <c r="D2" s="235"/>
      <c r="E2" s="235"/>
      <c r="F2" s="235"/>
      <c r="G2" s="235"/>
      <c r="H2" s="235"/>
    </row>
    <row r="3" spans="1:8">
      <c r="A3" s="236" t="s">
        <v>2</v>
      </c>
      <c r="B3" s="236"/>
      <c r="C3" s="236"/>
      <c r="D3" s="236"/>
      <c r="E3" s="236"/>
      <c r="F3" s="236"/>
      <c r="G3" s="236"/>
      <c r="H3" s="236"/>
    </row>
    <row r="4" spans="1:8">
      <c r="A4" s="237" t="s">
        <v>3</v>
      </c>
      <c r="B4" s="237"/>
      <c r="C4" s="237"/>
      <c r="D4" s="237" t="s">
        <v>4</v>
      </c>
      <c r="E4" s="237"/>
      <c r="F4" s="237"/>
      <c r="G4" s="237"/>
      <c r="H4" s="237"/>
    </row>
    <row r="5" spans="1:8">
      <c r="A5" s="237" t="s">
        <v>5</v>
      </c>
      <c r="B5" s="237"/>
      <c r="C5" s="237"/>
      <c r="D5" s="237" t="s">
        <v>6</v>
      </c>
      <c r="E5" s="237"/>
      <c r="F5" s="237"/>
      <c r="G5" s="237"/>
      <c r="H5" s="237"/>
    </row>
    <row r="6" spans="1:8">
      <c r="A6" s="238" t="s">
        <v>7</v>
      </c>
      <c r="B6" s="239"/>
      <c r="C6" s="240"/>
      <c r="D6" s="241" t="s">
        <v>8</v>
      </c>
      <c r="E6" s="242"/>
      <c r="F6" s="243" t="s">
        <v>9</v>
      </c>
      <c r="G6" s="238"/>
      <c r="H6" s="240"/>
    </row>
    <row r="7" ht="24.75" spans="1:8">
      <c r="A7" s="243" t="s">
        <v>10</v>
      </c>
      <c r="B7" s="243"/>
      <c r="C7" s="243"/>
      <c r="D7" s="244"/>
      <c r="E7" s="243" t="s">
        <v>11</v>
      </c>
      <c r="F7" s="238" t="s">
        <v>12</v>
      </c>
      <c r="G7" s="240"/>
      <c r="H7" s="243" t="s">
        <v>13</v>
      </c>
    </row>
    <row r="8" spans="1:8">
      <c r="A8" s="243"/>
      <c r="B8" s="243"/>
      <c r="C8" s="243"/>
      <c r="D8" s="245" t="s">
        <v>14</v>
      </c>
      <c r="E8" s="246">
        <f>E9+E10+E11</f>
        <v>109225</v>
      </c>
      <c r="F8" s="247">
        <f>F9+F10+F11</f>
        <v>39462.122203</v>
      </c>
      <c r="G8" s="248"/>
      <c r="H8" s="249">
        <f>F8/E8</f>
        <v>0.361292032071412</v>
      </c>
    </row>
    <row r="9" spans="1:11">
      <c r="A9" s="243"/>
      <c r="B9" s="243"/>
      <c r="C9" s="243"/>
      <c r="D9" s="250" t="s">
        <v>15</v>
      </c>
      <c r="E9" s="246">
        <f>108925+300</f>
        <v>109225</v>
      </c>
      <c r="F9" s="247">
        <v>39462.122203</v>
      </c>
      <c r="G9" s="248"/>
      <c r="H9" s="249">
        <f>F9/E9</f>
        <v>0.361292032071412</v>
      </c>
      <c r="I9" s="307">
        <f>E9+油茶奖补资金汇总表!E9+国土绿化资金汇总表!E9</f>
        <v>199225</v>
      </c>
      <c r="J9" s="307">
        <f>F9+油茶奖补资金汇总表!F9+国土绿化资金汇总表!F9</f>
        <v>55648.312203</v>
      </c>
      <c r="K9" s="308">
        <f>J9/I9</f>
        <v>0.279323941287489</v>
      </c>
    </row>
    <row r="10" spans="1:8">
      <c r="A10" s="243"/>
      <c r="B10" s="243"/>
      <c r="C10" s="243"/>
      <c r="D10" s="251" t="s">
        <v>16</v>
      </c>
      <c r="E10" s="243"/>
      <c r="F10" s="252"/>
      <c r="G10" s="253"/>
      <c r="H10" s="237"/>
    </row>
    <row r="11" ht="24.75" spans="1:8">
      <c r="A11" s="243"/>
      <c r="B11" s="243"/>
      <c r="C11" s="243"/>
      <c r="D11" s="251" t="s">
        <v>17</v>
      </c>
      <c r="E11" s="243"/>
      <c r="F11" s="252"/>
      <c r="G11" s="253"/>
      <c r="H11" s="237"/>
    </row>
    <row r="12" spans="1:8">
      <c r="A12" s="237" t="s">
        <v>18</v>
      </c>
      <c r="B12" s="237"/>
      <c r="C12" s="237"/>
      <c r="D12" s="254"/>
      <c r="E12" s="255"/>
      <c r="F12" s="254" t="s">
        <v>19</v>
      </c>
      <c r="G12" s="242"/>
      <c r="H12" s="237" t="s">
        <v>20</v>
      </c>
    </row>
    <row r="13" ht="45" customHeight="1" spans="1:8">
      <c r="A13" s="237"/>
      <c r="B13" s="237"/>
      <c r="C13" s="237"/>
      <c r="D13" s="237" t="s">
        <v>21</v>
      </c>
      <c r="E13" s="256" t="s">
        <v>22</v>
      </c>
      <c r="F13" s="257" t="s">
        <v>23</v>
      </c>
      <c r="G13" s="258"/>
      <c r="H13" s="259"/>
    </row>
    <row r="14" ht="78" customHeight="1" spans="1:8">
      <c r="A14" s="237"/>
      <c r="B14" s="237"/>
      <c r="C14" s="237"/>
      <c r="D14" s="237"/>
      <c r="E14" s="256" t="s">
        <v>24</v>
      </c>
      <c r="F14" s="260"/>
      <c r="G14" s="261"/>
      <c r="H14" s="262"/>
    </row>
    <row r="15" ht="45" customHeight="1" spans="1:8">
      <c r="A15" s="237"/>
      <c r="B15" s="237"/>
      <c r="C15" s="237"/>
      <c r="D15" s="243" t="s">
        <v>25</v>
      </c>
      <c r="E15" s="256" t="s">
        <v>26</v>
      </c>
      <c r="F15" s="257" t="s">
        <v>27</v>
      </c>
      <c r="G15" s="258"/>
      <c r="H15" s="262"/>
    </row>
    <row r="16" ht="45" customHeight="1" spans="1:8">
      <c r="A16" s="237"/>
      <c r="B16" s="237"/>
      <c r="C16" s="237"/>
      <c r="D16" s="243"/>
      <c r="E16" s="256" t="s">
        <v>28</v>
      </c>
      <c r="F16" s="260"/>
      <c r="G16" s="261"/>
      <c r="H16" s="262"/>
    </row>
    <row r="17" ht="45" customHeight="1" spans="1:8">
      <c r="A17" s="237"/>
      <c r="B17" s="237"/>
      <c r="C17" s="237"/>
      <c r="D17" s="243" t="s">
        <v>29</v>
      </c>
      <c r="E17" s="256" t="s">
        <v>30</v>
      </c>
      <c r="F17" s="257" t="s">
        <v>31</v>
      </c>
      <c r="G17" s="258"/>
      <c r="H17" s="262"/>
    </row>
    <row r="18" ht="45" customHeight="1" spans="1:8">
      <c r="A18" s="237"/>
      <c r="B18" s="237"/>
      <c r="C18" s="237"/>
      <c r="D18" s="243"/>
      <c r="E18" s="256" t="s">
        <v>32</v>
      </c>
      <c r="F18" s="260"/>
      <c r="G18" s="261"/>
      <c r="H18" s="262"/>
    </row>
    <row r="19" ht="45" customHeight="1" spans="1:8">
      <c r="A19" s="237"/>
      <c r="B19" s="237"/>
      <c r="C19" s="237"/>
      <c r="D19" s="243" t="s">
        <v>33</v>
      </c>
      <c r="E19" s="256" t="s">
        <v>34</v>
      </c>
      <c r="F19" s="263" t="s">
        <v>35</v>
      </c>
      <c r="G19" s="264"/>
      <c r="H19" s="262"/>
    </row>
    <row r="20" ht="45" customHeight="1" spans="1:8">
      <c r="A20" s="237"/>
      <c r="B20" s="237"/>
      <c r="C20" s="237"/>
      <c r="D20" s="243"/>
      <c r="E20" s="256" t="s">
        <v>36</v>
      </c>
      <c r="F20" s="263" t="s">
        <v>37</v>
      </c>
      <c r="G20" s="264"/>
      <c r="H20" s="262"/>
    </row>
    <row r="21" ht="45" customHeight="1" spans="1:8">
      <c r="A21" s="237"/>
      <c r="B21" s="237"/>
      <c r="C21" s="237"/>
      <c r="D21" s="243" t="s">
        <v>38</v>
      </c>
      <c r="E21" s="256" t="s">
        <v>39</v>
      </c>
      <c r="F21" s="257" t="s">
        <v>40</v>
      </c>
      <c r="G21" s="258"/>
      <c r="H21" s="262"/>
    </row>
    <row r="22" ht="45" customHeight="1" spans="1:8">
      <c r="A22" s="237"/>
      <c r="B22" s="237"/>
      <c r="C22" s="237"/>
      <c r="D22" s="243"/>
      <c r="E22" s="256" t="s">
        <v>41</v>
      </c>
      <c r="F22" s="260"/>
      <c r="G22" s="261"/>
      <c r="H22" s="262"/>
    </row>
    <row r="23" ht="45" customHeight="1" spans="1:8">
      <c r="A23" s="237"/>
      <c r="B23" s="237"/>
      <c r="C23" s="237"/>
      <c r="D23" s="243" t="s">
        <v>42</v>
      </c>
      <c r="E23" s="256" t="s">
        <v>43</v>
      </c>
      <c r="F23" s="264" t="s">
        <v>44</v>
      </c>
      <c r="G23" s="264"/>
      <c r="H23" s="262"/>
    </row>
    <row r="24" ht="45" customHeight="1" spans="1:8">
      <c r="A24" s="237"/>
      <c r="B24" s="237"/>
      <c r="C24" s="237"/>
      <c r="D24" s="243"/>
      <c r="E24" s="256" t="s">
        <v>45</v>
      </c>
      <c r="F24" s="263" t="s">
        <v>46</v>
      </c>
      <c r="G24" s="264"/>
      <c r="H24" s="262"/>
    </row>
    <row r="25" spans="1:8">
      <c r="A25" s="237"/>
      <c r="B25" s="237"/>
      <c r="C25" s="237"/>
      <c r="D25" s="243"/>
      <c r="E25" s="256" t="s">
        <v>47</v>
      </c>
      <c r="F25" s="263" t="s">
        <v>48</v>
      </c>
      <c r="G25" s="264"/>
      <c r="H25" s="262"/>
    </row>
    <row r="26" ht="45" customHeight="1" spans="1:8">
      <c r="A26" s="237"/>
      <c r="B26" s="237"/>
      <c r="C26" s="237"/>
      <c r="D26" s="243" t="s">
        <v>49</v>
      </c>
      <c r="E26" s="256" t="s">
        <v>50</v>
      </c>
      <c r="F26" s="263" t="s">
        <v>51</v>
      </c>
      <c r="G26" s="264"/>
      <c r="H26" s="262"/>
    </row>
    <row r="27" spans="1:8">
      <c r="A27" s="237"/>
      <c r="B27" s="237"/>
      <c r="C27" s="237"/>
      <c r="D27" s="243"/>
      <c r="E27" s="256" t="s">
        <v>52</v>
      </c>
      <c r="F27" s="263" t="s">
        <v>53</v>
      </c>
      <c r="G27" s="264"/>
      <c r="H27" s="262"/>
    </row>
    <row r="28" ht="45" customHeight="1" spans="1:8">
      <c r="A28" s="237"/>
      <c r="B28" s="237"/>
      <c r="C28" s="237"/>
      <c r="D28" s="243"/>
      <c r="E28" s="256" t="s">
        <v>54</v>
      </c>
      <c r="F28" s="263" t="s">
        <v>55</v>
      </c>
      <c r="G28" s="264"/>
      <c r="H28" s="262"/>
    </row>
    <row r="29" spans="1:8">
      <c r="A29" s="243" t="s">
        <v>56</v>
      </c>
      <c r="B29" s="237" t="s">
        <v>57</v>
      </c>
      <c r="C29" s="237"/>
      <c r="D29" s="237"/>
      <c r="E29" s="237"/>
      <c r="F29" s="237" t="s">
        <v>58</v>
      </c>
      <c r="G29" s="237"/>
      <c r="H29" s="237"/>
    </row>
    <row r="30" spans="1:8">
      <c r="A30" s="237"/>
      <c r="B30" s="265" t="s">
        <v>59</v>
      </c>
      <c r="C30" s="266"/>
      <c r="D30" s="266"/>
      <c r="E30" s="266"/>
      <c r="F30" s="266" t="s">
        <v>60</v>
      </c>
      <c r="G30" s="266"/>
      <c r="H30" s="266"/>
    </row>
    <row r="31" spans="1:8">
      <c r="A31" s="267" t="s">
        <v>61</v>
      </c>
      <c r="B31" s="268" t="s">
        <v>62</v>
      </c>
      <c r="C31" s="268" t="s">
        <v>63</v>
      </c>
      <c r="D31" s="269" t="s">
        <v>64</v>
      </c>
      <c r="E31" s="270" t="s">
        <v>65</v>
      </c>
      <c r="F31" s="267" t="s">
        <v>66</v>
      </c>
      <c r="G31" s="270" t="s">
        <v>67</v>
      </c>
      <c r="H31" s="270" t="s">
        <v>68</v>
      </c>
    </row>
    <row r="32" ht="54" spans="1:9">
      <c r="A32" s="270"/>
      <c r="B32" s="271" t="s">
        <v>69</v>
      </c>
      <c r="C32" s="272" t="s">
        <v>70</v>
      </c>
      <c r="D32" s="269" t="s">
        <v>71</v>
      </c>
      <c r="E32" s="273">
        <v>104934</v>
      </c>
      <c r="F32" s="274">
        <v>104933.5</v>
      </c>
      <c r="G32" s="274">
        <v>65849.6</v>
      </c>
      <c r="H32" s="275" t="s">
        <v>72</v>
      </c>
      <c r="I32" s="309">
        <f t="shared" ref="I32:I40" si="0">G32/E32</f>
        <v>0.627533497245888</v>
      </c>
    </row>
    <row r="33" spans="1:9">
      <c r="A33" s="270"/>
      <c r="B33" s="276"/>
      <c r="C33" s="277"/>
      <c r="D33" s="278" t="s">
        <v>73</v>
      </c>
      <c r="E33" s="270">
        <v>17.87</v>
      </c>
      <c r="F33" s="279">
        <v>21.97</v>
      </c>
      <c r="G33" s="280">
        <v>11.19963</v>
      </c>
      <c r="H33" s="281" t="s">
        <v>74</v>
      </c>
      <c r="I33" s="309">
        <f t="shared" si="0"/>
        <v>0.626728035814214</v>
      </c>
    </row>
    <row r="34" ht="25.5" spans="1:9">
      <c r="A34" s="270"/>
      <c r="B34" s="276"/>
      <c r="C34" s="277"/>
      <c r="D34" s="282" t="s">
        <v>75</v>
      </c>
      <c r="E34" s="283">
        <v>2.27</v>
      </c>
      <c r="F34" s="284">
        <v>4.44</v>
      </c>
      <c r="G34" s="285">
        <v>1.19</v>
      </c>
      <c r="H34" s="286"/>
      <c r="I34" s="309">
        <f t="shared" si="0"/>
        <v>0.524229074889868</v>
      </c>
    </row>
    <row r="35" spans="1:9">
      <c r="A35" s="270"/>
      <c r="B35" s="276"/>
      <c r="C35" s="277"/>
      <c r="D35" s="287" t="s">
        <v>76</v>
      </c>
      <c r="E35" s="270">
        <v>35.8</v>
      </c>
      <c r="F35" s="279">
        <v>37.11</v>
      </c>
      <c r="G35" s="280">
        <v>16.9693</v>
      </c>
      <c r="H35" s="281" t="s">
        <v>77</v>
      </c>
      <c r="I35" s="309">
        <f t="shared" si="0"/>
        <v>0.474002793296089</v>
      </c>
    </row>
    <row r="36" ht="25.5" spans="1:9">
      <c r="A36" s="270"/>
      <c r="B36" s="276"/>
      <c r="C36" s="277"/>
      <c r="D36" s="288" t="s">
        <v>78</v>
      </c>
      <c r="E36" s="289">
        <v>2.38</v>
      </c>
      <c r="F36" s="289">
        <v>2.65</v>
      </c>
      <c r="G36" s="289">
        <v>1.925</v>
      </c>
      <c r="H36" s="290"/>
      <c r="I36" s="309">
        <f t="shared" si="0"/>
        <v>0.808823529411765</v>
      </c>
    </row>
    <row r="37" ht="25.5" spans="1:9">
      <c r="A37" s="270"/>
      <c r="B37" s="276"/>
      <c r="C37" s="277"/>
      <c r="D37" s="288" t="s">
        <v>79</v>
      </c>
      <c r="E37" s="289">
        <v>8.16</v>
      </c>
      <c r="F37" s="289">
        <v>10.89</v>
      </c>
      <c r="G37" s="289">
        <v>1.1</v>
      </c>
      <c r="H37" s="286"/>
      <c r="I37" s="309">
        <f t="shared" si="0"/>
        <v>0.134803921568627</v>
      </c>
    </row>
    <row r="38" spans="1:9">
      <c r="A38" s="270"/>
      <c r="B38" s="276"/>
      <c r="C38" s="277"/>
      <c r="D38" s="278" t="s">
        <v>80</v>
      </c>
      <c r="E38" s="270">
        <v>10.12</v>
      </c>
      <c r="F38" s="279">
        <v>12.4</v>
      </c>
      <c r="G38" s="280">
        <v>11.94987</v>
      </c>
      <c r="H38" s="281" t="s">
        <v>81</v>
      </c>
      <c r="I38" s="309">
        <f t="shared" si="0"/>
        <v>1.18081719367589</v>
      </c>
    </row>
    <row r="39" spans="1:9">
      <c r="A39" s="270"/>
      <c r="B39" s="276"/>
      <c r="C39" s="277"/>
      <c r="D39" s="282" t="s">
        <v>82</v>
      </c>
      <c r="E39" s="291">
        <v>2.12</v>
      </c>
      <c r="F39" s="279">
        <v>2.12</v>
      </c>
      <c r="G39" s="292">
        <v>0.10032</v>
      </c>
      <c r="H39" s="286"/>
      <c r="I39" s="309">
        <f t="shared" si="0"/>
        <v>0.0473207547169811</v>
      </c>
    </row>
    <row r="40" ht="30" customHeight="1" spans="1:9">
      <c r="A40" s="270"/>
      <c r="B40" s="276"/>
      <c r="C40" s="277"/>
      <c r="D40" s="269" t="s">
        <v>83</v>
      </c>
      <c r="E40" s="270">
        <v>88.42</v>
      </c>
      <c r="F40" s="279">
        <v>92.56</v>
      </c>
      <c r="G40" s="292">
        <v>40.74</v>
      </c>
      <c r="H40" s="281" t="s">
        <v>84</v>
      </c>
      <c r="I40" s="309">
        <f t="shared" si="0"/>
        <v>0.460755485184347</v>
      </c>
    </row>
    <row r="41" ht="30" customHeight="1" spans="1:9">
      <c r="A41" s="270"/>
      <c r="B41" s="276"/>
      <c r="C41" s="277"/>
      <c r="D41" s="282" t="s">
        <v>82</v>
      </c>
      <c r="E41" s="270">
        <v>28.42</v>
      </c>
      <c r="F41" s="279">
        <v>28.42</v>
      </c>
      <c r="G41" s="292">
        <v>1.6508</v>
      </c>
      <c r="H41" s="286"/>
      <c r="I41" s="309">
        <f t="shared" ref="I41:I49" si="1">G41/E41</f>
        <v>0.0580858550316678</v>
      </c>
    </row>
    <row r="42" ht="28.5" spans="1:9">
      <c r="A42" s="270"/>
      <c r="B42" s="276"/>
      <c r="C42" s="277"/>
      <c r="D42" s="269" t="s">
        <v>85</v>
      </c>
      <c r="E42" s="270">
        <v>2.61</v>
      </c>
      <c r="F42" s="279">
        <v>2.61</v>
      </c>
      <c r="G42" s="292">
        <v>0.4</v>
      </c>
      <c r="H42" s="275" t="s">
        <v>86</v>
      </c>
      <c r="I42" s="309">
        <f t="shared" si="1"/>
        <v>0.153256704980843</v>
      </c>
    </row>
    <row r="43" spans="1:9">
      <c r="A43" s="270"/>
      <c r="B43" s="276"/>
      <c r="C43" s="277"/>
      <c r="D43" s="269" t="s">
        <v>87</v>
      </c>
      <c r="E43" s="270">
        <v>72.58</v>
      </c>
      <c r="F43" s="270">
        <v>72.58</v>
      </c>
      <c r="G43" s="270">
        <v>72.58</v>
      </c>
      <c r="H43" s="293"/>
      <c r="I43" s="309"/>
    </row>
    <row r="44" ht="28.5" spans="1:9">
      <c r="A44" s="270"/>
      <c r="B44" s="276"/>
      <c r="C44" s="277"/>
      <c r="D44" s="269" t="s">
        <v>88</v>
      </c>
      <c r="E44" s="270">
        <v>260</v>
      </c>
      <c r="F44" s="270">
        <v>260</v>
      </c>
      <c r="G44" s="294">
        <v>315.04</v>
      </c>
      <c r="H44" s="293"/>
      <c r="I44" s="309"/>
    </row>
    <row r="45" ht="28.5" spans="1:9">
      <c r="A45" s="270"/>
      <c r="B45" s="276"/>
      <c r="C45" s="277"/>
      <c r="D45" s="269" t="s">
        <v>89</v>
      </c>
      <c r="E45" s="270">
        <v>3.35</v>
      </c>
      <c r="F45" s="279">
        <v>3.35</v>
      </c>
      <c r="G45" s="280">
        <v>3.35</v>
      </c>
      <c r="H45" s="295"/>
      <c r="I45" s="309"/>
    </row>
    <row r="46" spans="1:9">
      <c r="A46" s="270"/>
      <c r="B46" s="276"/>
      <c r="C46" s="277"/>
      <c r="D46" s="269" t="s">
        <v>90</v>
      </c>
      <c r="E46" s="270">
        <v>1570</v>
      </c>
      <c r="F46" s="296">
        <v>2025</v>
      </c>
      <c r="G46" s="297">
        <v>2025</v>
      </c>
      <c r="H46" s="295"/>
      <c r="I46" s="309"/>
    </row>
    <row r="47" spans="1:9">
      <c r="A47" s="270"/>
      <c r="B47" s="276"/>
      <c r="C47" s="277"/>
      <c r="D47" s="269" t="s">
        <v>91</v>
      </c>
      <c r="E47" s="270">
        <v>29</v>
      </c>
      <c r="F47" s="298">
        <v>29</v>
      </c>
      <c r="G47" s="295">
        <v>29</v>
      </c>
      <c r="H47" s="295"/>
      <c r="I47" s="309"/>
    </row>
    <row r="48" ht="28.5" spans="1:9">
      <c r="A48" s="270"/>
      <c r="B48" s="276"/>
      <c r="C48" s="277"/>
      <c r="D48" s="269" t="s">
        <v>92</v>
      </c>
      <c r="E48" s="270">
        <v>1919</v>
      </c>
      <c r="F48" s="298">
        <v>1919</v>
      </c>
      <c r="G48" s="270">
        <v>1919</v>
      </c>
      <c r="H48" s="295"/>
      <c r="I48" s="309"/>
    </row>
    <row r="49" ht="28.5" spans="1:9">
      <c r="A49" s="270"/>
      <c r="B49" s="276"/>
      <c r="C49" s="277"/>
      <c r="D49" s="269" t="s">
        <v>93</v>
      </c>
      <c r="E49" s="270">
        <v>32350010</v>
      </c>
      <c r="F49" s="298">
        <v>32379672</v>
      </c>
      <c r="G49" s="298">
        <v>32379672</v>
      </c>
      <c r="H49" s="295"/>
      <c r="I49" s="309"/>
    </row>
    <row r="50" spans="1:9">
      <c r="A50" s="270"/>
      <c r="B50" s="276"/>
      <c r="C50" s="277"/>
      <c r="D50" s="269" t="s">
        <v>94</v>
      </c>
      <c r="E50" s="270" t="s">
        <v>95</v>
      </c>
      <c r="F50" s="298" t="str">
        <f>E50</f>
        <v>≥52500</v>
      </c>
      <c r="G50" s="298">
        <v>52500</v>
      </c>
      <c r="H50" s="295"/>
      <c r="I50" s="310"/>
    </row>
    <row r="51" spans="1:8">
      <c r="A51" s="270"/>
      <c r="B51" s="276"/>
      <c r="C51" s="277"/>
      <c r="D51" s="269" t="s">
        <v>96</v>
      </c>
      <c r="E51" s="270" t="s">
        <v>97</v>
      </c>
      <c r="F51" s="298" t="s">
        <v>98</v>
      </c>
      <c r="G51" s="298">
        <v>237.25</v>
      </c>
      <c r="H51" s="299"/>
    </row>
    <row r="52" spans="1:8">
      <c r="A52" s="270"/>
      <c r="B52" s="276"/>
      <c r="C52" s="300"/>
      <c r="D52" s="269" t="s">
        <v>99</v>
      </c>
      <c r="E52" s="270" t="s">
        <v>100</v>
      </c>
      <c r="F52" s="298" t="s">
        <v>100</v>
      </c>
      <c r="G52" s="298">
        <v>1</v>
      </c>
      <c r="H52" s="299"/>
    </row>
    <row r="53" spans="1:8">
      <c r="A53" s="270"/>
      <c r="B53" s="276"/>
      <c r="C53" s="272" t="s">
        <v>101</v>
      </c>
      <c r="D53" s="269" t="s">
        <v>102</v>
      </c>
      <c r="E53" s="270" t="s">
        <v>103</v>
      </c>
      <c r="F53" s="298" t="s">
        <v>103</v>
      </c>
      <c r="G53" s="296">
        <v>85.3</v>
      </c>
      <c r="H53" s="299"/>
    </row>
    <row r="54" spans="1:8">
      <c r="A54" s="270"/>
      <c r="B54" s="276"/>
      <c r="C54" s="277"/>
      <c r="D54" s="269" t="s">
        <v>104</v>
      </c>
      <c r="E54" s="270" t="s">
        <v>105</v>
      </c>
      <c r="F54" s="270" t="s">
        <v>105</v>
      </c>
      <c r="G54" s="296">
        <v>91.16</v>
      </c>
      <c r="H54" s="301"/>
    </row>
    <row r="55" spans="1:8">
      <c r="A55" s="270"/>
      <c r="B55" s="276"/>
      <c r="C55" s="277"/>
      <c r="D55" s="269" t="s">
        <v>106</v>
      </c>
      <c r="E55" s="270">
        <v>100</v>
      </c>
      <c r="F55" s="270">
        <v>100</v>
      </c>
      <c r="G55" s="296">
        <v>100</v>
      </c>
      <c r="H55" s="301"/>
    </row>
    <row r="56" spans="1:8">
      <c r="A56" s="270"/>
      <c r="B56" s="276"/>
      <c r="C56" s="277"/>
      <c r="D56" s="269" t="s">
        <v>107</v>
      </c>
      <c r="E56" s="270" t="s">
        <v>108</v>
      </c>
      <c r="F56" s="270" t="s">
        <v>108</v>
      </c>
      <c r="G56" s="296">
        <v>89.73</v>
      </c>
      <c r="H56" s="293"/>
    </row>
    <row r="57" spans="1:8">
      <c r="A57" s="270"/>
      <c r="B57" s="276"/>
      <c r="C57" s="277"/>
      <c r="D57" s="269" t="s">
        <v>109</v>
      </c>
      <c r="E57" s="270" t="s">
        <v>108</v>
      </c>
      <c r="F57" s="270" t="s">
        <v>108</v>
      </c>
      <c r="G57" s="296">
        <v>86</v>
      </c>
      <c r="H57" s="275"/>
    </row>
    <row r="58" spans="1:8">
      <c r="A58" s="270"/>
      <c r="B58" s="276"/>
      <c r="C58" s="277"/>
      <c r="D58" s="269" t="s">
        <v>110</v>
      </c>
      <c r="E58" s="270" t="s">
        <v>108</v>
      </c>
      <c r="F58" s="270" t="s">
        <v>108</v>
      </c>
      <c r="G58" s="298">
        <v>100</v>
      </c>
      <c r="H58" s="302"/>
    </row>
    <row r="59" ht="30" spans="1:8">
      <c r="A59" s="270"/>
      <c r="B59" s="276"/>
      <c r="C59" s="277"/>
      <c r="D59" s="269" t="s">
        <v>111</v>
      </c>
      <c r="E59" s="270" t="s">
        <v>112</v>
      </c>
      <c r="F59" s="270" t="s">
        <v>112</v>
      </c>
      <c r="G59" s="296">
        <v>100</v>
      </c>
      <c r="H59" s="293"/>
    </row>
    <row r="60" spans="1:8">
      <c r="A60" s="270"/>
      <c r="B60" s="276"/>
      <c r="C60" s="277"/>
      <c r="D60" s="269" t="s">
        <v>113</v>
      </c>
      <c r="E60" s="267" t="s">
        <v>114</v>
      </c>
      <c r="F60" s="267" t="s">
        <v>114</v>
      </c>
      <c r="G60" s="303">
        <v>98</v>
      </c>
      <c r="H60" s="304"/>
    </row>
    <row r="61" spans="1:8">
      <c r="A61" s="270"/>
      <c r="B61" s="276"/>
      <c r="C61" s="277"/>
      <c r="D61" s="269" t="s">
        <v>115</v>
      </c>
      <c r="E61" s="270" t="s">
        <v>116</v>
      </c>
      <c r="F61" s="270" t="s">
        <v>117</v>
      </c>
      <c r="G61" s="279">
        <v>98.85</v>
      </c>
      <c r="H61" s="304"/>
    </row>
    <row r="62" spans="1:8">
      <c r="A62" s="270"/>
      <c r="B62" s="276"/>
      <c r="C62" s="277"/>
      <c r="D62" s="269" t="s">
        <v>118</v>
      </c>
      <c r="E62" s="270" t="s">
        <v>119</v>
      </c>
      <c r="F62" s="270" t="s">
        <v>120</v>
      </c>
      <c r="G62" s="279">
        <v>100</v>
      </c>
      <c r="H62" s="304"/>
    </row>
    <row r="63" spans="1:8">
      <c r="A63" s="270"/>
      <c r="B63" s="276"/>
      <c r="C63" s="277"/>
      <c r="D63" s="269" t="s">
        <v>121</v>
      </c>
      <c r="E63" s="270" t="s">
        <v>122</v>
      </c>
      <c r="F63" s="270" t="str">
        <f>E63</f>
        <v>≤0.9</v>
      </c>
      <c r="G63" s="305">
        <v>0.003</v>
      </c>
      <c r="H63" s="304"/>
    </row>
    <row r="64" spans="1:8">
      <c r="A64" s="270"/>
      <c r="B64" s="276"/>
      <c r="C64" s="277"/>
      <c r="D64" s="269" t="s">
        <v>123</v>
      </c>
      <c r="E64" s="267" t="s">
        <v>124</v>
      </c>
      <c r="F64" s="306" t="s">
        <v>124</v>
      </c>
      <c r="G64" s="279">
        <v>96</v>
      </c>
      <c r="H64" s="304"/>
    </row>
    <row r="65" spans="1:8">
      <c r="A65" s="270"/>
      <c r="B65" s="276"/>
      <c r="C65" s="272" t="s">
        <v>125</v>
      </c>
      <c r="D65" s="269" t="s">
        <v>126</v>
      </c>
      <c r="E65" s="270" t="s">
        <v>105</v>
      </c>
      <c r="F65" s="270" t="s">
        <v>105</v>
      </c>
      <c r="G65" s="280">
        <v>70.68</v>
      </c>
      <c r="H65" s="281" t="s">
        <v>127</v>
      </c>
    </row>
    <row r="66" ht="70" customHeight="1" spans="1:8">
      <c r="A66" s="270"/>
      <c r="B66" s="276"/>
      <c r="C66" s="276"/>
      <c r="D66" s="269" t="s">
        <v>128</v>
      </c>
      <c r="E66" s="270" t="s">
        <v>105</v>
      </c>
      <c r="F66" s="270" t="s">
        <v>105</v>
      </c>
      <c r="G66" s="280">
        <v>60.313</v>
      </c>
      <c r="H66" s="311"/>
    </row>
    <row r="67" spans="1:8">
      <c r="A67" s="270"/>
      <c r="B67" s="276"/>
      <c r="C67" s="276"/>
      <c r="D67" s="269" t="s">
        <v>129</v>
      </c>
      <c r="E67" s="270" t="s">
        <v>103</v>
      </c>
      <c r="F67" s="270" t="s">
        <v>103</v>
      </c>
      <c r="G67" s="296">
        <v>84.62</v>
      </c>
      <c r="H67" s="312"/>
    </row>
    <row r="68" ht="40.5" spans="1:9">
      <c r="A68" s="270"/>
      <c r="B68" s="276"/>
      <c r="C68" s="276"/>
      <c r="D68" s="269" t="s">
        <v>130</v>
      </c>
      <c r="E68" s="270" t="s">
        <v>103</v>
      </c>
      <c r="F68" s="270" t="s">
        <v>103</v>
      </c>
      <c r="G68" s="296">
        <v>31</v>
      </c>
      <c r="H68" s="275" t="s">
        <v>131</v>
      </c>
      <c r="I68" s="314"/>
    </row>
    <row r="69" spans="1:9">
      <c r="A69" s="270"/>
      <c r="B69" s="276"/>
      <c r="C69" s="276"/>
      <c r="D69" s="269" t="s">
        <v>132</v>
      </c>
      <c r="E69" s="270" t="s">
        <v>133</v>
      </c>
      <c r="F69" s="270" t="str">
        <f>E69</f>
        <v>≤2</v>
      </c>
      <c r="G69" s="296">
        <v>1</v>
      </c>
      <c r="H69" s="275"/>
      <c r="I69" s="314"/>
    </row>
    <row r="70" ht="27" spans="1:8">
      <c r="A70" s="270"/>
      <c r="B70" s="276"/>
      <c r="C70" s="313"/>
      <c r="D70" s="269" t="s">
        <v>134</v>
      </c>
      <c r="E70" s="270" t="s">
        <v>103</v>
      </c>
      <c r="F70" s="270" t="s">
        <v>103</v>
      </c>
      <c r="G70" s="293">
        <v>15</v>
      </c>
      <c r="H70" s="275" t="s">
        <v>135</v>
      </c>
    </row>
    <row r="71" spans="1:8">
      <c r="A71" s="270"/>
      <c r="B71" s="313"/>
      <c r="C71" s="267" t="s">
        <v>136</v>
      </c>
      <c r="D71" s="278" t="s">
        <v>137</v>
      </c>
      <c r="E71" s="270">
        <v>100</v>
      </c>
      <c r="F71" s="270">
        <v>100</v>
      </c>
      <c r="G71" s="293">
        <v>100</v>
      </c>
      <c r="H71" s="293"/>
    </row>
    <row r="72" ht="27" spans="1:8">
      <c r="A72" s="270"/>
      <c r="B72" s="271" t="s">
        <v>138</v>
      </c>
      <c r="C72" s="267" t="s">
        <v>139</v>
      </c>
      <c r="D72" s="269" t="s">
        <v>140</v>
      </c>
      <c r="E72" s="267" t="s">
        <v>124</v>
      </c>
      <c r="F72" s="267" t="s">
        <v>124</v>
      </c>
      <c r="G72" s="270">
        <v>98</v>
      </c>
      <c r="H72" s="293"/>
    </row>
    <row r="73" spans="1:8">
      <c r="A73" s="270"/>
      <c r="B73" s="276"/>
      <c r="C73" s="267" t="s">
        <v>141</v>
      </c>
      <c r="D73" s="278" t="s">
        <v>142</v>
      </c>
      <c r="E73" s="270" t="s">
        <v>143</v>
      </c>
      <c r="F73" s="270" t="s">
        <v>143</v>
      </c>
      <c r="G73" s="270">
        <v>95</v>
      </c>
      <c r="H73" s="293"/>
    </row>
    <row r="74" ht="27" spans="1:8">
      <c r="A74" s="270"/>
      <c r="B74" s="276"/>
      <c r="C74" s="270"/>
      <c r="D74" s="278" t="s">
        <v>144</v>
      </c>
      <c r="E74" s="270" t="s">
        <v>143</v>
      </c>
      <c r="F74" s="270" t="s">
        <v>143</v>
      </c>
      <c r="G74" s="270">
        <v>90</v>
      </c>
      <c r="H74" s="293"/>
    </row>
    <row r="75" spans="1:8">
      <c r="A75" s="270"/>
      <c r="B75" s="276"/>
      <c r="C75" s="270"/>
      <c r="D75" s="269" t="s">
        <v>145</v>
      </c>
      <c r="E75" s="270" t="str">
        <f>E72</f>
        <v>是</v>
      </c>
      <c r="F75" s="270" t="str">
        <f>F72</f>
        <v>是</v>
      </c>
      <c r="G75" s="270">
        <f>G72</f>
        <v>98</v>
      </c>
      <c r="H75" s="293"/>
    </row>
    <row r="76" spans="1:8">
      <c r="A76" s="270"/>
      <c r="B76" s="276"/>
      <c r="C76" s="270"/>
      <c r="D76" s="278" t="s">
        <v>146</v>
      </c>
      <c r="E76" s="270" t="s">
        <v>143</v>
      </c>
      <c r="F76" s="270" t="s">
        <v>143</v>
      </c>
      <c r="G76" s="270">
        <v>96</v>
      </c>
      <c r="H76" s="293"/>
    </row>
    <row r="77" ht="27" spans="1:8">
      <c r="A77" s="270"/>
      <c r="B77" s="276"/>
      <c r="C77" s="267" t="s">
        <v>147</v>
      </c>
      <c r="D77" s="278" t="s">
        <v>148</v>
      </c>
      <c r="E77" s="270" t="s">
        <v>143</v>
      </c>
      <c r="F77" s="270" t="s">
        <v>143</v>
      </c>
      <c r="G77" s="270">
        <v>93</v>
      </c>
      <c r="H77" s="293"/>
    </row>
    <row r="78" spans="1:8">
      <c r="A78" s="270"/>
      <c r="B78" s="313"/>
      <c r="C78" s="270"/>
      <c r="D78" s="278" t="s">
        <v>149</v>
      </c>
      <c r="E78" s="270" t="s">
        <v>143</v>
      </c>
      <c r="F78" s="270" t="s">
        <v>143</v>
      </c>
      <c r="G78" s="270">
        <v>95</v>
      </c>
      <c r="H78" s="293"/>
    </row>
    <row r="79" ht="28.5" spans="1:8">
      <c r="A79" s="270"/>
      <c r="B79" s="270" t="s">
        <v>150</v>
      </c>
      <c r="C79" s="270" t="s">
        <v>151</v>
      </c>
      <c r="D79" s="278" t="s">
        <v>152</v>
      </c>
      <c r="E79" s="267" t="s">
        <v>103</v>
      </c>
      <c r="F79" s="267" t="s">
        <v>103</v>
      </c>
      <c r="G79" s="293">
        <v>88</v>
      </c>
      <c r="H79" s="293"/>
    </row>
  </sheetData>
  <mergeCells count="55">
    <mergeCell ref="A2:H2"/>
    <mergeCell ref="A3:H3"/>
    <mergeCell ref="A4:C4"/>
    <mergeCell ref="D4:H4"/>
    <mergeCell ref="A5:C5"/>
    <mergeCell ref="D5:H5"/>
    <mergeCell ref="A6:C6"/>
    <mergeCell ref="D6:E6"/>
    <mergeCell ref="G6:H6"/>
    <mergeCell ref="F7:G7"/>
    <mergeCell ref="F8:G8"/>
    <mergeCell ref="F9:G9"/>
    <mergeCell ref="F10:G10"/>
    <mergeCell ref="F11:G11"/>
    <mergeCell ref="D12:E12"/>
    <mergeCell ref="F12:G12"/>
    <mergeCell ref="F19:G19"/>
    <mergeCell ref="F20:G20"/>
    <mergeCell ref="F23:G23"/>
    <mergeCell ref="F24:G24"/>
    <mergeCell ref="F25:G25"/>
    <mergeCell ref="F26:G26"/>
    <mergeCell ref="F27:G27"/>
    <mergeCell ref="F28:G28"/>
    <mergeCell ref="B29:E29"/>
    <mergeCell ref="F29:H29"/>
    <mergeCell ref="B30:E30"/>
    <mergeCell ref="F30:H30"/>
    <mergeCell ref="A29:A30"/>
    <mergeCell ref="A31:A79"/>
    <mergeCell ref="B32:B71"/>
    <mergeCell ref="B72:B78"/>
    <mergeCell ref="C32:C52"/>
    <mergeCell ref="C53:C64"/>
    <mergeCell ref="C65:C70"/>
    <mergeCell ref="C73:C76"/>
    <mergeCell ref="C77:C78"/>
    <mergeCell ref="D13:D14"/>
    <mergeCell ref="D15:D16"/>
    <mergeCell ref="D17:D18"/>
    <mergeCell ref="D19:D20"/>
    <mergeCell ref="D21:D22"/>
    <mergeCell ref="D23:D25"/>
    <mergeCell ref="D26:D28"/>
    <mergeCell ref="H33:H34"/>
    <mergeCell ref="H35:H37"/>
    <mergeCell ref="H38:H39"/>
    <mergeCell ref="H40:H41"/>
    <mergeCell ref="H65:H66"/>
    <mergeCell ref="F21:G22"/>
    <mergeCell ref="F15:G16"/>
    <mergeCell ref="A7:C11"/>
    <mergeCell ref="F17:G18"/>
    <mergeCell ref="F13:G14"/>
    <mergeCell ref="A12:C28"/>
  </mergeCells>
  <printOptions horizontalCentered="1"/>
  <pageMargins left="0.751388888888889" right="0.751388888888889" top="1" bottom="1" header="0.5" footer="0.5"/>
  <pageSetup paperSize="9" scale="62"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79"/>
  <sheetViews>
    <sheetView showOutlineSymbols="0" workbookViewId="0">
      <selection activeCell="D12" sqref="D12:E12"/>
    </sheetView>
  </sheetViews>
  <sheetFormatPr defaultColWidth="9" defaultRowHeight="13.5"/>
  <cols>
    <col min="1" max="1" width="5.625" customWidth="1"/>
    <col min="2" max="2" width="6.625" customWidth="1"/>
    <col min="3" max="3" width="9.50833333333333" customWidth="1"/>
    <col min="4" max="4" width="30.625" customWidth="1"/>
    <col min="5" max="7" width="25.7583333333333" customWidth="1"/>
    <col min="8" max="8" width="25" customWidth="1"/>
    <col min="9" max="9" width="20.375" customWidth="1"/>
  </cols>
  <sheetData>
    <row r="1" s="40" customFormat="1" ht="14.25" spans="1:9">
      <c r="A1" s="42" t="s">
        <v>459</v>
      </c>
      <c r="B1" s="42"/>
      <c r="C1" s="42"/>
      <c r="D1" s="42"/>
      <c r="E1" s="42"/>
      <c r="F1" s="42"/>
      <c r="G1" s="42"/>
      <c r="H1" s="43"/>
      <c r="I1" s="80"/>
    </row>
    <row r="2" s="40" customFormat="1" ht="24" customHeight="1" spans="1:9">
      <c r="A2" s="44" t="s">
        <v>460</v>
      </c>
      <c r="B2" s="44"/>
      <c r="C2" s="44"/>
      <c r="D2" s="45"/>
      <c r="E2" s="44"/>
      <c r="F2" s="44"/>
      <c r="G2" s="44"/>
      <c r="H2" s="43"/>
      <c r="I2" s="80"/>
    </row>
    <row r="3" s="40" customFormat="1" ht="20.1" customHeight="1" spans="1:9">
      <c r="A3" s="45" t="s">
        <v>461</v>
      </c>
      <c r="B3" s="45"/>
      <c r="C3" s="45"/>
      <c r="D3" s="45"/>
      <c r="E3" s="45"/>
      <c r="F3" s="45"/>
      <c r="G3" s="45"/>
      <c r="H3" s="43"/>
      <c r="I3" s="80"/>
    </row>
    <row r="4" s="40" customFormat="1" ht="24.95" customHeight="1" spans="1:9">
      <c r="A4" s="46" t="s">
        <v>316</v>
      </c>
      <c r="B4" s="47"/>
      <c r="C4" s="47"/>
      <c r="D4" s="48" t="s">
        <v>462</v>
      </c>
      <c r="E4" s="48"/>
      <c r="F4" s="48"/>
      <c r="G4" s="48"/>
      <c r="H4" s="43"/>
      <c r="I4" s="80"/>
    </row>
    <row r="5" s="40" customFormat="1" ht="24.95" customHeight="1" spans="1:9">
      <c r="A5" s="49" t="s">
        <v>318</v>
      </c>
      <c r="B5" s="50"/>
      <c r="C5" s="51"/>
      <c r="D5" s="48" t="s">
        <v>319</v>
      </c>
      <c r="E5" s="48"/>
      <c r="F5" s="48"/>
      <c r="G5" s="48"/>
      <c r="H5" s="43"/>
      <c r="I5" s="80"/>
    </row>
    <row r="6" s="40" customFormat="1" ht="24.95" customHeight="1" spans="1:9">
      <c r="A6" s="52" t="s">
        <v>320</v>
      </c>
      <c r="B6" s="53"/>
      <c r="C6" s="53"/>
      <c r="D6" s="54"/>
      <c r="E6" s="48" t="s">
        <v>322</v>
      </c>
      <c r="F6" s="48"/>
      <c r="G6" s="48"/>
      <c r="H6" s="43"/>
      <c r="I6" s="81"/>
    </row>
    <row r="7" s="40" customFormat="1" ht="27" customHeight="1" spans="1:9">
      <c r="A7" s="49" t="s">
        <v>324</v>
      </c>
      <c r="B7" s="50"/>
      <c r="C7" s="51"/>
      <c r="D7" s="55"/>
      <c r="E7" s="46" t="s">
        <v>325</v>
      </c>
      <c r="F7" s="46" t="s">
        <v>326</v>
      </c>
      <c r="G7" s="46" t="s">
        <v>327</v>
      </c>
      <c r="H7" s="43"/>
      <c r="I7" s="80"/>
    </row>
    <row r="8" s="40" customFormat="1" ht="24.95" customHeight="1" spans="1:9">
      <c r="A8" s="50"/>
      <c r="B8" s="50"/>
      <c r="C8" s="51"/>
      <c r="D8" s="56" t="s">
        <v>328</v>
      </c>
      <c r="E8" s="48">
        <v>31800</v>
      </c>
      <c r="F8" s="48">
        <v>13418.72</v>
      </c>
      <c r="G8" s="57">
        <v>0.421972327044025</v>
      </c>
      <c r="H8" s="43"/>
      <c r="I8" s="66"/>
    </row>
    <row r="9" s="40" customFormat="1" ht="24.95" customHeight="1" spans="1:9">
      <c r="A9" s="50"/>
      <c r="B9" s="50"/>
      <c r="C9" s="51"/>
      <c r="D9" s="56" t="s">
        <v>329</v>
      </c>
      <c r="E9" s="48">
        <v>20000</v>
      </c>
      <c r="F9" s="48">
        <v>9026.1</v>
      </c>
      <c r="G9" s="57">
        <v>0.451305</v>
      </c>
      <c r="H9" s="43"/>
      <c r="I9" s="80"/>
    </row>
    <row r="10" s="40" customFormat="1" ht="24.95" customHeight="1" spans="1:9">
      <c r="A10" s="50"/>
      <c r="B10" s="50"/>
      <c r="C10" s="51"/>
      <c r="D10" s="56" t="s">
        <v>330</v>
      </c>
      <c r="E10" s="48">
        <v>8300</v>
      </c>
      <c r="F10" s="48">
        <v>1463.81</v>
      </c>
      <c r="G10" s="57">
        <v>0.17636265060241</v>
      </c>
      <c r="H10" s="43"/>
      <c r="I10" s="80"/>
    </row>
    <row r="11" s="40" customFormat="1" ht="27" customHeight="1" spans="1:9">
      <c r="A11" s="50"/>
      <c r="B11" s="50"/>
      <c r="C11" s="51"/>
      <c r="D11" s="58" t="s">
        <v>331</v>
      </c>
      <c r="E11" s="48">
        <v>3500</v>
      </c>
      <c r="F11" s="48">
        <v>2928.81</v>
      </c>
      <c r="G11" s="57">
        <v>0.836802857142857</v>
      </c>
      <c r="H11" s="43"/>
      <c r="I11" s="80"/>
    </row>
    <row r="12" s="40" customFormat="1" ht="24.95" customHeight="1" spans="1:9">
      <c r="A12" s="46" t="s">
        <v>332</v>
      </c>
      <c r="B12" s="47"/>
      <c r="C12" s="59"/>
      <c r="D12" s="60"/>
      <c r="E12" s="60"/>
      <c r="F12" s="61" t="s">
        <v>333</v>
      </c>
      <c r="G12" s="46" t="s">
        <v>334</v>
      </c>
      <c r="H12" s="62"/>
      <c r="I12" s="80"/>
    </row>
    <row r="13" s="40" customFormat="1" ht="24.95" customHeight="1" spans="1:9">
      <c r="A13" s="47"/>
      <c r="B13" s="47"/>
      <c r="C13" s="59"/>
      <c r="D13" s="63" t="s">
        <v>335</v>
      </c>
      <c r="E13" s="64" t="s">
        <v>336</v>
      </c>
      <c r="F13" s="48" t="s">
        <v>463</v>
      </c>
      <c r="G13" s="65"/>
      <c r="H13" s="66"/>
      <c r="I13" s="82"/>
    </row>
    <row r="14" s="40" customFormat="1" ht="24.95" customHeight="1" spans="1:9">
      <c r="A14" s="47"/>
      <c r="B14" s="47"/>
      <c r="C14" s="59"/>
      <c r="D14" s="63"/>
      <c r="E14" s="64" t="s">
        <v>337</v>
      </c>
      <c r="F14" s="48" t="s">
        <v>464</v>
      </c>
      <c r="G14" s="67"/>
      <c r="H14" s="66"/>
      <c r="I14" s="82"/>
    </row>
    <row r="15" s="40" customFormat="1" ht="24.95" customHeight="1" spans="1:9">
      <c r="A15" s="47"/>
      <c r="B15" s="47"/>
      <c r="C15" s="59"/>
      <c r="D15" s="46" t="s">
        <v>338</v>
      </c>
      <c r="E15" s="68" t="s">
        <v>339</v>
      </c>
      <c r="F15" s="48" t="s">
        <v>465</v>
      </c>
      <c r="G15" s="65"/>
      <c r="H15" s="66"/>
      <c r="I15" s="82"/>
    </row>
    <row r="16" s="40" customFormat="1" ht="24.95" customHeight="1" spans="1:9">
      <c r="A16" s="47"/>
      <c r="B16" s="47"/>
      <c r="C16" s="59"/>
      <c r="D16" s="46"/>
      <c r="E16" s="68" t="s">
        <v>340</v>
      </c>
      <c r="F16" s="69">
        <v>0.781</v>
      </c>
      <c r="G16" s="65"/>
      <c r="H16" s="70"/>
      <c r="I16" s="82"/>
    </row>
    <row r="17" s="40" customFormat="1" ht="24.95" customHeight="1" spans="1:9">
      <c r="A17" s="47"/>
      <c r="B17" s="47"/>
      <c r="C17" s="59"/>
      <c r="D17" s="46" t="s">
        <v>341</v>
      </c>
      <c r="E17" s="68" t="s">
        <v>342</v>
      </c>
      <c r="F17" s="48" t="s">
        <v>466</v>
      </c>
      <c r="G17" s="65"/>
      <c r="H17" s="71"/>
      <c r="I17" s="82"/>
    </row>
    <row r="18" s="40" customFormat="1" ht="24.95" customHeight="1" spans="1:9">
      <c r="A18" s="47"/>
      <c r="B18" s="47"/>
      <c r="C18" s="59"/>
      <c r="D18" s="46"/>
      <c r="E18" s="64" t="s">
        <v>343</v>
      </c>
      <c r="F18" s="48" t="s">
        <v>467</v>
      </c>
      <c r="G18" s="65"/>
      <c r="H18" s="66"/>
      <c r="I18" s="82"/>
    </row>
    <row r="19" s="40" customFormat="1" ht="24.95" customHeight="1" spans="1:9">
      <c r="A19" s="47"/>
      <c r="B19" s="47"/>
      <c r="C19" s="47"/>
      <c r="D19" s="46" t="s">
        <v>344</v>
      </c>
      <c r="E19" s="64" t="s">
        <v>345</v>
      </c>
      <c r="F19" s="48" t="s">
        <v>463</v>
      </c>
      <c r="G19" s="65"/>
      <c r="H19" s="66"/>
      <c r="I19" s="82"/>
    </row>
    <row r="20" s="40" customFormat="1" ht="24.95" customHeight="1" spans="1:9">
      <c r="A20" s="47"/>
      <c r="B20" s="47"/>
      <c r="C20" s="47"/>
      <c r="D20" s="46"/>
      <c r="E20" s="64" t="s">
        <v>346</v>
      </c>
      <c r="F20" s="48" t="s">
        <v>468</v>
      </c>
      <c r="G20" s="65"/>
      <c r="H20" s="66"/>
      <c r="I20" s="82"/>
    </row>
    <row r="21" s="40" customFormat="1" ht="24.95" customHeight="1" spans="1:9">
      <c r="A21" s="47"/>
      <c r="B21" s="47"/>
      <c r="C21" s="47"/>
      <c r="D21" s="46" t="s">
        <v>347</v>
      </c>
      <c r="E21" s="64" t="s">
        <v>348</v>
      </c>
      <c r="F21" s="48" t="s">
        <v>469</v>
      </c>
      <c r="G21" s="65"/>
      <c r="H21" s="66"/>
      <c r="I21" s="82"/>
    </row>
    <row r="22" s="40" customFormat="1" ht="24.95" customHeight="1" spans="1:9">
      <c r="A22" s="47"/>
      <c r="B22" s="47"/>
      <c r="C22" s="47"/>
      <c r="D22" s="46"/>
      <c r="E22" s="64" t="s">
        <v>349</v>
      </c>
      <c r="F22" s="48" t="s">
        <v>468</v>
      </c>
      <c r="G22" s="65"/>
      <c r="H22" s="66"/>
      <c r="I22" s="82"/>
    </row>
    <row r="23" s="40" customFormat="1" ht="24.95" customHeight="1" spans="1:9">
      <c r="A23" s="47"/>
      <c r="B23" s="47"/>
      <c r="C23" s="47"/>
      <c r="D23" s="46" t="s">
        <v>350</v>
      </c>
      <c r="E23" s="64" t="s">
        <v>351</v>
      </c>
      <c r="F23" s="48" t="s">
        <v>470</v>
      </c>
      <c r="G23" s="65"/>
      <c r="H23" s="66"/>
      <c r="I23" s="80"/>
    </row>
    <row r="24" s="40" customFormat="1" ht="24.95" customHeight="1" spans="1:9">
      <c r="A24" s="47"/>
      <c r="B24" s="47"/>
      <c r="C24" s="47"/>
      <c r="D24" s="46"/>
      <c r="E24" s="64" t="s">
        <v>352</v>
      </c>
      <c r="F24" s="48" t="s">
        <v>465</v>
      </c>
      <c r="G24" s="65"/>
      <c r="H24" s="66"/>
      <c r="I24" s="80"/>
    </row>
    <row r="25" s="40" customFormat="1" ht="24.95" customHeight="1" spans="1:9">
      <c r="A25" s="47"/>
      <c r="B25" s="47"/>
      <c r="C25" s="47"/>
      <c r="D25" s="46"/>
      <c r="E25" s="64" t="s">
        <v>353</v>
      </c>
      <c r="F25" s="48" t="s">
        <v>471</v>
      </c>
      <c r="G25" s="65"/>
      <c r="H25" s="66"/>
      <c r="I25" s="80"/>
    </row>
    <row r="26" s="40" customFormat="1" ht="24.95" customHeight="1" spans="1:9">
      <c r="A26" s="47"/>
      <c r="B26" s="47"/>
      <c r="C26" s="47"/>
      <c r="D26" s="46" t="s">
        <v>354</v>
      </c>
      <c r="E26" s="64" t="s">
        <v>355</v>
      </c>
      <c r="F26" s="48" t="s">
        <v>471</v>
      </c>
      <c r="G26" s="65"/>
      <c r="H26" s="66"/>
      <c r="I26" s="80"/>
    </row>
    <row r="27" s="40" customFormat="1" ht="24.95" customHeight="1" spans="1:9">
      <c r="A27" s="47"/>
      <c r="B27" s="47"/>
      <c r="C27" s="47"/>
      <c r="D27" s="46"/>
      <c r="E27" s="64" t="s">
        <v>357</v>
      </c>
      <c r="F27" s="48" t="s">
        <v>471</v>
      </c>
      <c r="G27" s="65"/>
      <c r="H27" s="66"/>
      <c r="I27" s="80"/>
    </row>
    <row r="28" s="40" customFormat="1" ht="24.95" customHeight="1" spans="1:9">
      <c r="A28" s="47"/>
      <c r="B28" s="47"/>
      <c r="C28" s="47"/>
      <c r="D28" s="46"/>
      <c r="E28" s="64" t="s">
        <v>359</v>
      </c>
      <c r="F28" s="48" t="s">
        <v>471</v>
      </c>
      <c r="G28" s="65"/>
      <c r="H28" s="66"/>
      <c r="I28" s="80"/>
    </row>
    <row r="29" s="40" customFormat="1" ht="21.95" customHeight="1" spans="1:9">
      <c r="A29" s="46" t="s">
        <v>360</v>
      </c>
      <c r="B29" s="46" t="s">
        <v>361</v>
      </c>
      <c r="C29" s="46"/>
      <c r="D29" s="46"/>
      <c r="E29" s="46"/>
      <c r="F29" s="46" t="s">
        <v>362</v>
      </c>
      <c r="G29" s="46"/>
      <c r="H29" s="43"/>
      <c r="I29" s="80"/>
    </row>
    <row r="30" s="40" customFormat="1" ht="39" customHeight="1" spans="1:9">
      <c r="A30" s="47"/>
      <c r="B30" s="47"/>
      <c r="C30" s="47"/>
      <c r="D30" s="47"/>
      <c r="E30" s="47"/>
      <c r="F30" s="47"/>
      <c r="G30" s="47"/>
      <c r="H30" s="43"/>
      <c r="I30" s="80"/>
    </row>
    <row r="31" s="41" customFormat="1" ht="30" customHeight="1" spans="1:9">
      <c r="A31" s="72" t="s">
        <v>61</v>
      </c>
      <c r="B31" s="46" t="s">
        <v>365</v>
      </c>
      <c r="C31" s="46" t="s">
        <v>366</v>
      </c>
      <c r="D31" s="46" t="s">
        <v>64</v>
      </c>
      <c r="E31" s="46" t="s">
        <v>367</v>
      </c>
      <c r="F31" s="46" t="s">
        <v>368</v>
      </c>
      <c r="G31" s="46" t="s">
        <v>369</v>
      </c>
      <c r="H31" s="62"/>
      <c r="I31" s="83"/>
    </row>
    <row r="32" s="40" customFormat="1" ht="27" customHeight="1" spans="1:9">
      <c r="A32" s="72"/>
      <c r="B32" s="73" t="s">
        <v>370</v>
      </c>
      <c r="C32" s="73" t="s">
        <v>70</v>
      </c>
      <c r="D32" s="56" t="s">
        <v>472</v>
      </c>
      <c r="E32" s="48"/>
      <c r="F32" s="48"/>
      <c r="G32" s="74"/>
      <c r="H32" s="43"/>
      <c r="I32" s="80"/>
    </row>
    <row r="33" s="40" customFormat="1" ht="36" customHeight="1" spans="1:9">
      <c r="A33" s="72"/>
      <c r="B33" s="73"/>
      <c r="C33" s="73"/>
      <c r="D33" s="56" t="s">
        <v>473</v>
      </c>
      <c r="E33" s="48">
        <v>21752</v>
      </c>
      <c r="F33" s="48">
        <v>13903</v>
      </c>
      <c r="G33" s="75" t="s">
        <v>474</v>
      </c>
      <c r="H33" s="43"/>
      <c r="I33" s="80"/>
    </row>
    <row r="34" s="40" customFormat="1" ht="36" customHeight="1" spans="1:9">
      <c r="A34" s="72"/>
      <c r="B34" s="73"/>
      <c r="C34" s="73"/>
      <c r="D34" s="56" t="s">
        <v>475</v>
      </c>
      <c r="E34" s="48">
        <v>22961</v>
      </c>
      <c r="F34" s="48">
        <v>19600</v>
      </c>
      <c r="G34" s="75" t="s">
        <v>474</v>
      </c>
      <c r="H34" s="43"/>
      <c r="I34" s="80"/>
    </row>
    <row r="35" s="40" customFormat="1" ht="36" customHeight="1" spans="1:9">
      <c r="A35" s="72"/>
      <c r="B35" s="73"/>
      <c r="C35" s="73"/>
      <c r="D35" s="56" t="s">
        <v>476</v>
      </c>
      <c r="E35" s="48">
        <v>114734</v>
      </c>
      <c r="F35" s="48">
        <v>94753</v>
      </c>
      <c r="G35" s="75" t="s">
        <v>474</v>
      </c>
      <c r="H35" s="43"/>
      <c r="I35" s="80"/>
    </row>
    <row r="36" s="40" customFormat="1" ht="27" customHeight="1" spans="1:9">
      <c r="A36" s="72"/>
      <c r="B36" s="73"/>
      <c r="C36" s="73"/>
      <c r="D36" s="56" t="s">
        <v>477</v>
      </c>
      <c r="E36" s="48"/>
      <c r="F36" s="48"/>
      <c r="G36" s="74"/>
      <c r="H36" s="66"/>
      <c r="I36" s="80"/>
    </row>
    <row r="37" s="40" customFormat="1" ht="27" customHeight="1" spans="1:9">
      <c r="A37" s="72"/>
      <c r="B37" s="73"/>
      <c r="C37" s="73"/>
      <c r="D37" s="56" t="s">
        <v>478</v>
      </c>
      <c r="E37" s="48">
        <v>4.93</v>
      </c>
      <c r="F37" s="48">
        <v>4.93</v>
      </c>
      <c r="G37" s="74"/>
      <c r="H37" s="70"/>
      <c r="I37" s="80"/>
    </row>
    <row r="38" s="40" customFormat="1" ht="27" customHeight="1" spans="1:9">
      <c r="A38" s="72"/>
      <c r="B38" s="73"/>
      <c r="C38" s="73"/>
      <c r="D38" s="56" t="s">
        <v>479</v>
      </c>
      <c r="E38" s="48"/>
      <c r="F38" s="48"/>
      <c r="G38" s="74"/>
      <c r="H38" s="70"/>
      <c r="I38" s="80"/>
    </row>
    <row r="39" s="40" customFormat="1" ht="27" customHeight="1" spans="1:9">
      <c r="A39" s="72"/>
      <c r="B39" s="73"/>
      <c r="C39" s="73"/>
      <c r="D39" s="56" t="s">
        <v>480</v>
      </c>
      <c r="E39" s="48"/>
      <c r="F39" s="48"/>
      <c r="G39" s="74"/>
      <c r="H39" s="70"/>
      <c r="I39" s="80"/>
    </row>
    <row r="40" s="40" customFormat="1" ht="27" customHeight="1" spans="1:9">
      <c r="A40" s="72"/>
      <c r="B40" s="73"/>
      <c r="C40" s="73"/>
      <c r="D40" s="56" t="s">
        <v>481</v>
      </c>
      <c r="E40" s="48"/>
      <c r="F40" s="48"/>
      <c r="G40" s="74"/>
      <c r="H40" s="70"/>
      <c r="I40" s="80"/>
    </row>
    <row r="41" s="40" customFormat="1" ht="27" customHeight="1" spans="1:9">
      <c r="A41" s="72"/>
      <c r="B41" s="73"/>
      <c r="C41" s="73"/>
      <c r="D41" s="56" t="s">
        <v>482</v>
      </c>
      <c r="E41" s="48"/>
      <c r="F41" s="48"/>
      <c r="G41" s="74"/>
      <c r="H41" s="70"/>
      <c r="I41" s="80"/>
    </row>
    <row r="42" s="40" customFormat="1" ht="27" customHeight="1" spans="1:9">
      <c r="A42" s="72"/>
      <c r="B42" s="73"/>
      <c r="C42" s="73"/>
      <c r="D42" s="56" t="s">
        <v>483</v>
      </c>
      <c r="E42" s="48"/>
      <c r="F42" s="48"/>
      <c r="G42" s="74"/>
      <c r="H42" s="70"/>
      <c r="I42" s="80"/>
    </row>
    <row r="43" s="40" customFormat="1" ht="27" customHeight="1" spans="1:9">
      <c r="A43" s="72"/>
      <c r="B43" s="73"/>
      <c r="C43" s="73"/>
      <c r="D43" s="56" t="s">
        <v>484</v>
      </c>
      <c r="E43" s="76">
        <v>28</v>
      </c>
      <c r="F43" s="76">
        <v>28</v>
      </c>
      <c r="G43" s="74"/>
      <c r="H43" s="70"/>
      <c r="I43" s="80"/>
    </row>
    <row r="44" s="40" customFormat="1" ht="27" customHeight="1" spans="1:9">
      <c r="A44" s="72"/>
      <c r="B44" s="73"/>
      <c r="C44" s="73" t="s">
        <v>101</v>
      </c>
      <c r="D44" s="56" t="s">
        <v>485</v>
      </c>
      <c r="E44" s="48"/>
      <c r="F44" s="48"/>
      <c r="G44" s="74"/>
      <c r="H44" s="43"/>
      <c r="I44" s="80"/>
    </row>
    <row r="45" s="40" customFormat="1" ht="27" customHeight="1" spans="1:9">
      <c r="A45" s="72"/>
      <c r="B45" s="73"/>
      <c r="C45" s="73"/>
      <c r="D45" s="56" t="s">
        <v>486</v>
      </c>
      <c r="E45" s="48"/>
      <c r="F45" s="48"/>
      <c r="G45" s="74"/>
      <c r="H45" s="43"/>
      <c r="I45" s="80"/>
    </row>
    <row r="46" s="40" customFormat="1" ht="27" customHeight="1" spans="1:9">
      <c r="A46" s="72"/>
      <c r="B46" s="73"/>
      <c r="C46" s="73"/>
      <c r="D46" s="56" t="s">
        <v>487</v>
      </c>
      <c r="E46" s="77" t="s">
        <v>200</v>
      </c>
      <c r="F46" s="77" t="s">
        <v>200</v>
      </c>
      <c r="G46" s="74"/>
      <c r="H46" s="43"/>
      <c r="I46" s="80"/>
    </row>
    <row r="47" s="40" customFormat="1" ht="27" customHeight="1" spans="1:9">
      <c r="A47" s="72"/>
      <c r="B47" s="73"/>
      <c r="C47" s="73"/>
      <c r="D47" s="56" t="s">
        <v>488</v>
      </c>
      <c r="E47" s="77" t="s">
        <v>200</v>
      </c>
      <c r="F47" s="77" t="s">
        <v>200</v>
      </c>
      <c r="G47" s="74"/>
      <c r="H47" s="43"/>
      <c r="I47" s="80"/>
    </row>
    <row r="48" s="40" customFormat="1" ht="27" customHeight="1" spans="1:9">
      <c r="A48" s="72"/>
      <c r="B48" s="73"/>
      <c r="C48" s="73"/>
      <c r="D48" s="56" t="s">
        <v>489</v>
      </c>
      <c r="E48" s="78">
        <v>1</v>
      </c>
      <c r="F48" s="78">
        <v>1</v>
      </c>
      <c r="G48" s="74"/>
      <c r="H48" s="43"/>
      <c r="I48" s="80"/>
    </row>
    <row r="49" s="40" customFormat="1" ht="27" customHeight="1" spans="1:9">
      <c r="A49" s="72" t="s">
        <v>61</v>
      </c>
      <c r="B49" s="73" t="s">
        <v>370</v>
      </c>
      <c r="C49" s="73" t="s">
        <v>101</v>
      </c>
      <c r="D49" s="56" t="s">
        <v>490</v>
      </c>
      <c r="E49" s="48"/>
      <c r="F49" s="48"/>
      <c r="G49" s="74"/>
      <c r="H49" s="66"/>
      <c r="I49" s="80"/>
    </row>
    <row r="50" s="40" customFormat="1" ht="27" customHeight="1" spans="1:9">
      <c r="A50" s="72"/>
      <c r="B50" s="73"/>
      <c r="C50" s="73"/>
      <c r="D50" s="56" t="s">
        <v>491</v>
      </c>
      <c r="E50" s="48"/>
      <c r="F50" s="48"/>
      <c r="G50" s="74"/>
      <c r="H50" s="70"/>
      <c r="I50" s="80"/>
    </row>
    <row r="51" s="40" customFormat="1" ht="27" customHeight="1" spans="1:9">
      <c r="A51" s="72"/>
      <c r="B51" s="73"/>
      <c r="C51" s="73"/>
      <c r="D51" s="56" t="s">
        <v>492</v>
      </c>
      <c r="E51" s="48"/>
      <c r="F51" s="48"/>
      <c r="G51" s="74"/>
      <c r="H51" s="70"/>
      <c r="I51" s="80"/>
    </row>
    <row r="52" s="40" customFormat="1" ht="27" customHeight="1" spans="1:9">
      <c r="A52" s="72"/>
      <c r="B52" s="73"/>
      <c r="C52" s="73"/>
      <c r="D52" s="56" t="s">
        <v>493</v>
      </c>
      <c r="E52" s="48"/>
      <c r="F52" s="48"/>
      <c r="G52" s="74"/>
      <c r="H52" s="70"/>
      <c r="I52" s="80"/>
    </row>
    <row r="53" s="40" customFormat="1" ht="27" customHeight="1" spans="1:9">
      <c r="A53" s="72"/>
      <c r="B53" s="73"/>
      <c r="C53" s="73" t="s">
        <v>125</v>
      </c>
      <c r="D53" s="56" t="s">
        <v>384</v>
      </c>
      <c r="E53" s="76"/>
      <c r="F53" s="78">
        <v>0.8044</v>
      </c>
      <c r="G53" s="74"/>
      <c r="H53" s="43"/>
      <c r="I53" s="80"/>
    </row>
    <row r="54" s="40" customFormat="1" ht="27" customHeight="1" spans="1:9">
      <c r="A54" s="72"/>
      <c r="B54" s="73"/>
      <c r="C54" s="73"/>
      <c r="D54" s="56" t="s">
        <v>494</v>
      </c>
      <c r="E54" s="76"/>
      <c r="F54" s="78">
        <v>0.4341</v>
      </c>
      <c r="G54" s="74"/>
      <c r="H54" s="66"/>
      <c r="I54" s="80"/>
    </row>
    <row r="55" s="40" customFormat="1" ht="27" customHeight="1" spans="1:9">
      <c r="A55" s="72"/>
      <c r="B55" s="73"/>
      <c r="C55" s="73" t="s">
        <v>136</v>
      </c>
      <c r="D55" s="56" t="s">
        <v>495</v>
      </c>
      <c r="E55" s="76"/>
      <c r="F55" s="76"/>
      <c r="G55" s="74"/>
      <c r="H55" s="43"/>
      <c r="I55" s="80"/>
    </row>
    <row r="56" s="40" customFormat="1" ht="27" customHeight="1" spans="1:9">
      <c r="A56" s="72"/>
      <c r="B56" s="73"/>
      <c r="C56" s="73"/>
      <c r="D56" s="56" t="s">
        <v>386</v>
      </c>
      <c r="E56" s="48"/>
      <c r="F56" s="48"/>
      <c r="G56" s="74"/>
      <c r="H56" s="43"/>
      <c r="I56" s="80"/>
    </row>
    <row r="57" s="40" customFormat="1" ht="27" customHeight="1" spans="1:9">
      <c r="A57" s="72"/>
      <c r="B57" s="73"/>
      <c r="C57" s="79"/>
      <c r="D57" s="56" t="s">
        <v>496</v>
      </c>
      <c r="E57" s="48"/>
      <c r="F57" s="48"/>
      <c r="G57" s="74"/>
      <c r="H57" s="43"/>
      <c r="I57" s="80"/>
    </row>
    <row r="58" s="40" customFormat="1" ht="27" customHeight="1" spans="1:9">
      <c r="A58" s="72"/>
      <c r="B58" s="73"/>
      <c r="C58" s="79"/>
      <c r="D58" s="56" t="s">
        <v>497</v>
      </c>
      <c r="E58" s="48"/>
      <c r="F58" s="48"/>
      <c r="G58" s="74"/>
      <c r="H58" s="70"/>
      <c r="I58" s="80"/>
    </row>
    <row r="59" s="40" customFormat="1" ht="27" customHeight="1" spans="1:9">
      <c r="A59" s="72"/>
      <c r="B59" s="73"/>
      <c r="C59" s="79"/>
      <c r="D59" s="56" t="s">
        <v>498</v>
      </c>
      <c r="E59" s="48"/>
      <c r="F59" s="48"/>
      <c r="G59" s="74"/>
      <c r="H59" s="43"/>
      <c r="I59" s="80"/>
    </row>
    <row r="60" s="40" customFormat="1" ht="27" customHeight="1" spans="1:9">
      <c r="A60" s="72"/>
      <c r="B60" s="73"/>
      <c r="C60" s="79"/>
      <c r="D60" s="56" t="s">
        <v>499</v>
      </c>
      <c r="E60" s="48"/>
      <c r="F60" s="48"/>
      <c r="G60" s="74"/>
      <c r="H60" s="43"/>
      <c r="I60" s="80"/>
    </row>
    <row r="61" s="40" customFormat="1" ht="27" customHeight="1" spans="1:9">
      <c r="A61" s="72"/>
      <c r="B61" s="73"/>
      <c r="C61" s="79"/>
      <c r="D61" s="56" t="s">
        <v>500</v>
      </c>
      <c r="E61" s="48"/>
      <c r="F61" s="48"/>
      <c r="G61" s="74"/>
      <c r="H61" s="70"/>
      <c r="I61" s="80"/>
    </row>
    <row r="62" s="40" customFormat="1" ht="27" customHeight="1" spans="1:9">
      <c r="A62" s="72"/>
      <c r="B62" s="73"/>
      <c r="C62" s="79"/>
      <c r="D62" s="56" t="s">
        <v>501</v>
      </c>
      <c r="E62" s="48"/>
      <c r="F62" s="48"/>
      <c r="G62" s="74"/>
      <c r="H62" s="70"/>
      <c r="I62" s="80"/>
    </row>
    <row r="63" s="40" customFormat="1" ht="27" customHeight="1" spans="1:9">
      <c r="A63" s="72"/>
      <c r="B63" s="73"/>
      <c r="C63" s="79"/>
      <c r="D63" s="56" t="s">
        <v>502</v>
      </c>
      <c r="E63" s="48"/>
      <c r="F63" s="48"/>
      <c r="G63" s="74"/>
      <c r="H63" s="70"/>
      <c r="I63" s="80"/>
    </row>
    <row r="64" s="40" customFormat="1" ht="27" customHeight="1" spans="1:9">
      <c r="A64" s="72"/>
      <c r="B64" s="73"/>
      <c r="C64" s="79"/>
      <c r="D64" s="56" t="s">
        <v>503</v>
      </c>
      <c r="E64" s="48"/>
      <c r="F64" s="48"/>
      <c r="G64" s="74"/>
      <c r="H64" s="70"/>
      <c r="I64" s="80"/>
    </row>
    <row r="65" s="40" customFormat="1" ht="27" customHeight="1" spans="1:9">
      <c r="A65" s="72"/>
      <c r="B65" s="73"/>
      <c r="C65" s="79"/>
      <c r="D65" s="56" t="s">
        <v>504</v>
      </c>
      <c r="E65" s="48"/>
      <c r="F65" s="48"/>
      <c r="G65" s="74"/>
      <c r="H65" s="70"/>
      <c r="I65" s="80"/>
    </row>
    <row r="66" s="40" customFormat="1" ht="27" customHeight="1" spans="1:9">
      <c r="A66" s="72"/>
      <c r="B66" s="73"/>
      <c r="C66" s="79"/>
      <c r="D66" s="56" t="s">
        <v>505</v>
      </c>
      <c r="E66" s="48"/>
      <c r="F66" s="48"/>
      <c r="G66" s="74"/>
      <c r="H66" s="70"/>
      <c r="I66" s="80"/>
    </row>
    <row r="67" s="40" customFormat="1" ht="27" customHeight="1" spans="1:9">
      <c r="A67" s="72"/>
      <c r="B67" s="73"/>
      <c r="C67" s="79"/>
      <c r="D67" s="56" t="s">
        <v>506</v>
      </c>
      <c r="E67" s="48"/>
      <c r="F67" s="48"/>
      <c r="G67" s="74"/>
      <c r="H67" s="70"/>
      <c r="I67" s="80"/>
    </row>
    <row r="68" s="40" customFormat="1" ht="27" customHeight="1" spans="1:9">
      <c r="A68" s="72"/>
      <c r="B68" s="73" t="s">
        <v>278</v>
      </c>
      <c r="C68" s="73" t="s">
        <v>389</v>
      </c>
      <c r="D68" s="56" t="s">
        <v>507</v>
      </c>
      <c r="E68" s="76"/>
      <c r="F68" s="76"/>
      <c r="G68" s="74"/>
      <c r="H68" s="43"/>
      <c r="I68" s="80"/>
    </row>
    <row r="69" s="40" customFormat="1" ht="27" customHeight="1" spans="1:9">
      <c r="A69" s="72"/>
      <c r="B69" s="73"/>
      <c r="C69" s="73"/>
      <c r="D69" s="56" t="s">
        <v>508</v>
      </c>
      <c r="E69" s="48"/>
      <c r="F69" s="76"/>
      <c r="G69" s="74"/>
      <c r="H69" s="70"/>
      <c r="I69" s="80"/>
    </row>
    <row r="70" s="40" customFormat="1" ht="27" customHeight="1" spans="1:9">
      <c r="A70" s="72"/>
      <c r="B70" s="73"/>
      <c r="C70" s="73"/>
      <c r="D70" s="56" t="s">
        <v>509</v>
      </c>
      <c r="E70" s="48"/>
      <c r="F70" s="76"/>
      <c r="G70" s="74"/>
      <c r="H70" s="70"/>
      <c r="I70" s="80"/>
    </row>
    <row r="71" s="40" customFormat="1" ht="27" customHeight="1" spans="1:9">
      <c r="A71" s="72"/>
      <c r="B71" s="73"/>
      <c r="C71" s="73" t="s">
        <v>393</v>
      </c>
      <c r="D71" s="56" t="s">
        <v>510</v>
      </c>
      <c r="E71" s="48" t="s">
        <v>511</v>
      </c>
      <c r="F71" s="48" t="s">
        <v>511</v>
      </c>
      <c r="G71" s="74"/>
      <c r="H71" s="43"/>
      <c r="I71" s="80"/>
    </row>
    <row r="72" s="40" customFormat="1" ht="27" customHeight="1" spans="1:9">
      <c r="A72" s="72"/>
      <c r="B72" s="73"/>
      <c r="C72" s="73"/>
      <c r="D72" s="56" t="s">
        <v>512</v>
      </c>
      <c r="E72" s="48">
        <v>9</v>
      </c>
      <c r="F72" s="48">
        <v>9</v>
      </c>
      <c r="G72" s="74"/>
      <c r="H72" s="43"/>
      <c r="I72" s="80"/>
    </row>
    <row r="73" s="40" customFormat="1" ht="27" customHeight="1" spans="1:9">
      <c r="A73" s="72"/>
      <c r="B73" s="73"/>
      <c r="C73" s="73"/>
      <c r="D73" s="56" t="s">
        <v>513</v>
      </c>
      <c r="E73" s="48" t="s">
        <v>114</v>
      </c>
      <c r="F73" s="48" t="s">
        <v>114</v>
      </c>
      <c r="G73" s="74"/>
      <c r="H73" s="66"/>
      <c r="I73" s="80"/>
    </row>
    <row r="74" s="40" customFormat="1" ht="27" customHeight="1" spans="1:9">
      <c r="A74" s="72"/>
      <c r="B74" s="73"/>
      <c r="C74" s="73"/>
      <c r="D74" s="56" t="s">
        <v>514</v>
      </c>
      <c r="E74" s="48" t="s">
        <v>515</v>
      </c>
      <c r="F74" s="48" t="s">
        <v>515</v>
      </c>
      <c r="G74" s="74"/>
      <c r="H74" s="66"/>
      <c r="I74" s="80"/>
    </row>
    <row r="75" s="40" customFormat="1" ht="27" customHeight="1" spans="1:9">
      <c r="A75" s="72"/>
      <c r="B75" s="73"/>
      <c r="C75" s="73" t="s">
        <v>147</v>
      </c>
      <c r="D75" s="56" t="s">
        <v>516</v>
      </c>
      <c r="E75" s="48" t="s">
        <v>511</v>
      </c>
      <c r="F75" s="48" t="s">
        <v>511</v>
      </c>
      <c r="G75" s="74"/>
      <c r="H75" s="43"/>
      <c r="I75" s="80"/>
    </row>
    <row r="76" s="40" customFormat="1" ht="27" customHeight="1" spans="1:9">
      <c r="A76" s="72"/>
      <c r="B76" s="73"/>
      <c r="C76" s="73"/>
      <c r="D76" s="56" t="s">
        <v>517</v>
      </c>
      <c r="E76" s="48" t="s">
        <v>518</v>
      </c>
      <c r="F76" s="48" t="s">
        <v>518</v>
      </c>
      <c r="G76" s="84"/>
      <c r="H76" s="66"/>
      <c r="I76" s="80"/>
    </row>
    <row r="77" s="40" customFormat="1" ht="27" customHeight="1" spans="1:9">
      <c r="A77" s="72"/>
      <c r="B77" s="73" t="s">
        <v>396</v>
      </c>
      <c r="C77" s="73" t="s">
        <v>397</v>
      </c>
      <c r="D77" s="85" t="s">
        <v>398</v>
      </c>
      <c r="E77" s="48">
        <v>95</v>
      </c>
      <c r="F77" s="48">
        <v>95</v>
      </c>
      <c r="G77" s="84"/>
      <c r="H77" s="43"/>
      <c r="I77" s="80"/>
    </row>
    <row r="78" s="40" customFormat="1" ht="24.95" customHeight="1" spans="1:9">
      <c r="A78" s="86" t="s">
        <v>399</v>
      </c>
      <c r="B78" s="87" t="s">
        <v>288</v>
      </c>
      <c r="C78" s="88"/>
      <c r="D78" s="88"/>
      <c r="E78" s="88"/>
      <c r="F78" s="88"/>
      <c r="G78" s="89"/>
      <c r="H78" s="43"/>
      <c r="I78" s="80"/>
    </row>
    <row r="79" s="40" customFormat="1" ht="47.1" customHeight="1" spans="1:9">
      <c r="A79" s="90" t="s">
        <v>400</v>
      </c>
      <c r="B79" s="90"/>
      <c r="C79" s="90"/>
      <c r="D79" s="90"/>
      <c r="E79" s="90"/>
      <c r="F79" s="90"/>
      <c r="G79" s="90"/>
      <c r="H79" s="43"/>
      <c r="I79" s="80"/>
    </row>
  </sheetData>
  <mergeCells count="39">
    <mergeCell ref="A1:G1"/>
    <mergeCell ref="A2:G2"/>
    <mergeCell ref="A3:G3"/>
    <mergeCell ref="A4:C4"/>
    <mergeCell ref="D4:G4"/>
    <mergeCell ref="A5:C5"/>
    <mergeCell ref="D5:G5"/>
    <mergeCell ref="A6:C6"/>
    <mergeCell ref="F6:G6"/>
    <mergeCell ref="D12:E12"/>
    <mergeCell ref="B29:E29"/>
    <mergeCell ref="F29:G29"/>
    <mergeCell ref="B30:E30"/>
    <mergeCell ref="F30:G30"/>
    <mergeCell ref="B78:G78"/>
    <mergeCell ref="A79:G79"/>
    <mergeCell ref="A29:A30"/>
    <mergeCell ref="A31:A48"/>
    <mergeCell ref="A49:A77"/>
    <mergeCell ref="B32:B48"/>
    <mergeCell ref="B49:B67"/>
    <mergeCell ref="B68:B76"/>
    <mergeCell ref="C32:C43"/>
    <mergeCell ref="C44:C48"/>
    <mergeCell ref="C49:C52"/>
    <mergeCell ref="C53:C54"/>
    <mergeCell ref="C55:C67"/>
    <mergeCell ref="C68:C70"/>
    <mergeCell ref="C71:C74"/>
    <mergeCell ref="C75:C76"/>
    <mergeCell ref="D13:D14"/>
    <mergeCell ref="D15:D16"/>
    <mergeCell ref="D17:D18"/>
    <mergeCell ref="D19:D20"/>
    <mergeCell ref="D21:D22"/>
    <mergeCell ref="D23:D25"/>
    <mergeCell ref="D26:D28"/>
    <mergeCell ref="A12:C28"/>
    <mergeCell ref="A7:C11"/>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8"/>
  <sheetViews>
    <sheetView showOutlineSymbols="0" workbookViewId="0">
      <selection activeCell="F10" sqref="F10"/>
    </sheetView>
  </sheetViews>
  <sheetFormatPr defaultColWidth="9" defaultRowHeight="15" outlineLevelCol="7"/>
  <cols>
    <col min="1" max="1" width="12.625" style="3" customWidth="1"/>
    <col min="2" max="3" width="8.875" style="3"/>
    <col min="4" max="4" width="30.375" style="3" customWidth="1"/>
    <col min="5" max="5" width="18.875" style="3" customWidth="1"/>
    <col min="6" max="6" width="15.7583333333333" style="3" customWidth="1"/>
    <col min="7" max="7" width="8.875" style="3"/>
    <col min="8" max="8" width="25.5083333333333" style="3" customWidth="1"/>
    <col min="9" max="16384" width="8.875" style="3"/>
  </cols>
  <sheetData>
    <row r="1" s="1" customFormat="1" spans="1:3">
      <c r="A1" s="4" t="s">
        <v>519</v>
      </c>
      <c r="C1" s="5"/>
    </row>
    <row r="2" s="1" customFormat="1" ht="30" customHeight="1" spans="1:8">
      <c r="A2" s="6" t="s">
        <v>231</v>
      </c>
      <c r="B2" s="6"/>
      <c r="C2" s="6"/>
      <c r="D2" s="6"/>
      <c r="E2" s="6"/>
      <c r="F2" s="6"/>
      <c r="G2" s="6"/>
      <c r="H2" s="6"/>
    </row>
    <row r="3" s="2" customFormat="1" spans="1:8">
      <c r="A3" s="7" t="s">
        <v>232</v>
      </c>
      <c r="B3" s="7"/>
      <c r="C3" s="7"/>
      <c r="D3" s="7"/>
      <c r="E3" s="7"/>
      <c r="F3" s="7"/>
      <c r="G3" s="7"/>
      <c r="H3" s="7"/>
    </row>
    <row r="4" s="2" customFormat="1" ht="30.95" customHeight="1" spans="1:8">
      <c r="A4" s="8" t="s">
        <v>520</v>
      </c>
      <c r="B4" s="8"/>
      <c r="C4" s="8"/>
      <c r="D4" s="8" t="s">
        <v>521</v>
      </c>
      <c r="E4" s="8"/>
      <c r="F4" s="8"/>
      <c r="G4" s="8"/>
      <c r="H4" s="8"/>
    </row>
    <row r="5" s="2" customFormat="1" ht="30.95" customHeight="1" spans="1:8">
      <c r="A5" s="8" t="s">
        <v>522</v>
      </c>
      <c r="B5" s="8"/>
      <c r="C5" s="8"/>
      <c r="D5" s="8" t="s">
        <v>523</v>
      </c>
      <c r="E5" s="8"/>
      <c r="F5" s="8"/>
      <c r="G5" s="8"/>
      <c r="H5" s="8"/>
    </row>
    <row r="6" s="2" customFormat="1" ht="30.95" customHeight="1" spans="1:8">
      <c r="A6" s="8" t="s">
        <v>524</v>
      </c>
      <c r="B6" s="8"/>
      <c r="C6" s="8"/>
      <c r="D6" s="8" t="s">
        <v>525</v>
      </c>
      <c r="E6" s="8" t="s">
        <v>526</v>
      </c>
      <c r="F6" s="9" t="s">
        <v>323</v>
      </c>
      <c r="G6" s="8"/>
      <c r="H6" s="8"/>
    </row>
    <row r="7" s="2" customFormat="1" ht="30.95" customHeight="1" spans="1:8">
      <c r="A7" s="8" t="s">
        <v>527</v>
      </c>
      <c r="B7" s="8"/>
      <c r="C7" s="8"/>
      <c r="D7" s="8"/>
      <c r="E7" s="8" t="s">
        <v>528</v>
      </c>
      <c r="F7" s="8" t="s">
        <v>529</v>
      </c>
      <c r="G7" s="8" t="s">
        <v>530</v>
      </c>
      <c r="H7" s="8"/>
    </row>
    <row r="8" s="2" customFormat="1" ht="30.95" customHeight="1" spans="1:8">
      <c r="A8" s="8"/>
      <c r="B8" s="8"/>
      <c r="C8" s="8"/>
      <c r="D8" s="10" t="s">
        <v>531</v>
      </c>
      <c r="E8" s="11">
        <v>14006</v>
      </c>
      <c r="F8" s="11">
        <v>2428.41</v>
      </c>
      <c r="G8" s="12">
        <f t="shared" ref="G8:G10" si="0">F8/E8</f>
        <v>0.173383549907183</v>
      </c>
      <c r="H8" s="12"/>
    </row>
    <row r="9" s="2" customFormat="1" ht="30.95" customHeight="1" spans="1:8">
      <c r="A9" s="8"/>
      <c r="B9" s="8"/>
      <c r="C9" s="8"/>
      <c r="D9" s="10" t="s">
        <v>532</v>
      </c>
      <c r="E9" s="11">
        <v>11750</v>
      </c>
      <c r="F9" s="11">
        <v>1275</v>
      </c>
      <c r="G9" s="12">
        <f t="shared" si="0"/>
        <v>0.108510638297872</v>
      </c>
      <c r="H9" s="12"/>
    </row>
    <row r="10" s="2" customFormat="1" ht="30.95" customHeight="1" spans="1:8">
      <c r="A10" s="8"/>
      <c r="B10" s="8"/>
      <c r="C10" s="8"/>
      <c r="D10" s="10" t="s">
        <v>533</v>
      </c>
      <c r="E10" s="11">
        <v>2256</v>
      </c>
      <c r="F10" s="11">
        <v>1153.41</v>
      </c>
      <c r="G10" s="12">
        <f t="shared" si="0"/>
        <v>0.51126329787234</v>
      </c>
      <c r="H10" s="12"/>
    </row>
    <row r="11" s="2" customFormat="1" ht="30.95" customHeight="1" spans="1:8">
      <c r="A11" s="8"/>
      <c r="B11" s="8"/>
      <c r="C11" s="8"/>
      <c r="D11" s="10" t="s">
        <v>534</v>
      </c>
      <c r="E11" s="13"/>
      <c r="F11" s="8"/>
      <c r="G11" s="12"/>
      <c r="H11" s="12"/>
    </row>
    <row r="12" s="2" customFormat="1" ht="30.95" customHeight="1" spans="1:8">
      <c r="A12" s="14" t="s">
        <v>535</v>
      </c>
      <c r="B12" s="14" t="s">
        <v>536</v>
      </c>
      <c r="C12" s="14"/>
      <c r="D12" s="15"/>
      <c r="E12" s="14" t="s">
        <v>537</v>
      </c>
      <c r="F12" s="14"/>
      <c r="G12" s="14"/>
      <c r="H12" s="14"/>
    </row>
    <row r="13" s="2" customFormat="1" ht="57" customHeight="1" spans="1:8">
      <c r="A13" s="14"/>
      <c r="B13" s="16" t="s">
        <v>538</v>
      </c>
      <c r="C13" s="17"/>
      <c r="D13" s="17"/>
      <c r="E13" s="18" t="s">
        <v>539</v>
      </c>
      <c r="F13" s="19"/>
      <c r="G13" s="19"/>
      <c r="H13" s="19"/>
    </row>
    <row r="14" spans="1:8">
      <c r="A14" s="20" t="s">
        <v>245</v>
      </c>
      <c r="B14" s="21" t="s">
        <v>246</v>
      </c>
      <c r="C14" s="21" t="s">
        <v>247</v>
      </c>
      <c r="D14" s="21" t="s">
        <v>248</v>
      </c>
      <c r="E14" s="21" t="s">
        <v>249</v>
      </c>
      <c r="F14" s="21" t="s">
        <v>250</v>
      </c>
      <c r="G14" s="21" t="s">
        <v>251</v>
      </c>
      <c r="H14" s="21"/>
    </row>
    <row r="15" spans="1:8">
      <c r="A15" s="22"/>
      <c r="B15" s="21" t="s">
        <v>252</v>
      </c>
      <c r="C15" s="21" t="s">
        <v>252</v>
      </c>
      <c r="D15" s="21"/>
      <c r="E15" s="21"/>
      <c r="F15" s="21"/>
      <c r="G15" s="21"/>
      <c r="H15" s="21"/>
    </row>
    <row r="16" ht="25" customHeight="1" spans="1:8">
      <c r="A16" s="22"/>
      <c r="B16" s="20" t="s">
        <v>540</v>
      </c>
      <c r="C16" s="21" t="s">
        <v>254</v>
      </c>
      <c r="D16" s="23" t="s">
        <v>255</v>
      </c>
      <c r="E16" s="21">
        <v>59304.5</v>
      </c>
      <c r="F16" s="21">
        <v>3719</v>
      </c>
      <c r="G16" s="24" t="s">
        <v>541</v>
      </c>
      <c r="H16" s="25"/>
    </row>
    <row r="17" ht="25" customHeight="1" spans="1:8">
      <c r="A17" s="22"/>
      <c r="B17" s="22"/>
      <c r="C17" s="21"/>
      <c r="D17" s="23" t="s">
        <v>257</v>
      </c>
      <c r="E17" s="21">
        <v>90394</v>
      </c>
      <c r="F17" s="21">
        <v>610</v>
      </c>
      <c r="G17" s="24" t="s">
        <v>541</v>
      </c>
      <c r="H17" s="25"/>
    </row>
    <row r="18" ht="25" customHeight="1" spans="1:8">
      <c r="A18" s="22"/>
      <c r="B18" s="22"/>
      <c r="C18" s="21"/>
      <c r="D18" s="23" t="s">
        <v>258</v>
      </c>
      <c r="E18" s="21">
        <v>13247</v>
      </c>
      <c r="F18" s="21">
        <v>258</v>
      </c>
      <c r="G18" s="24" t="s">
        <v>541</v>
      </c>
      <c r="H18" s="25"/>
    </row>
    <row r="19" ht="25" customHeight="1" spans="1:8">
      <c r="A19" s="22"/>
      <c r="B19" s="22"/>
      <c r="C19" s="21"/>
      <c r="D19" s="23" t="s">
        <v>259</v>
      </c>
      <c r="E19" s="21">
        <v>188.69</v>
      </c>
      <c r="F19" s="21">
        <v>4.68</v>
      </c>
      <c r="G19" s="24" t="s">
        <v>541</v>
      </c>
      <c r="H19" s="25"/>
    </row>
    <row r="20" ht="25" customHeight="1" spans="1:8">
      <c r="A20" s="22"/>
      <c r="B20" s="22"/>
      <c r="C20" s="21"/>
      <c r="D20" s="23" t="s">
        <v>260</v>
      </c>
      <c r="E20" s="21">
        <v>37</v>
      </c>
      <c r="F20" s="21">
        <v>0</v>
      </c>
      <c r="G20" s="24" t="s">
        <v>541</v>
      </c>
      <c r="H20" s="25"/>
    </row>
    <row r="21" spans="1:8">
      <c r="A21" s="22"/>
      <c r="B21" s="22"/>
      <c r="C21" s="21" t="s">
        <v>261</v>
      </c>
      <c r="D21" s="23" t="s">
        <v>262</v>
      </c>
      <c r="E21" s="21" t="s">
        <v>200</v>
      </c>
      <c r="F21" s="21">
        <v>90</v>
      </c>
      <c r="G21" s="26"/>
      <c r="H21" s="27"/>
    </row>
    <row r="22" spans="1:8">
      <c r="A22" s="22"/>
      <c r="B22" s="22"/>
      <c r="C22" s="21"/>
      <c r="D22" s="23" t="s">
        <v>263</v>
      </c>
      <c r="E22" s="21" t="s">
        <v>200</v>
      </c>
      <c r="F22" s="21">
        <v>90</v>
      </c>
      <c r="G22" s="26"/>
      <c r="H22" s="27"/>
    </row>
    <row r="23" spans="1:8">
      <c r="A23" s="22"/>
      <c r="B23" s="22"/>
      <c r="C23" s="21" t="s">
        <v>261</v>
      </c>
      <c r="D23" s="23" t="s">
        <v>264</v>
      </c>
      <c r="E23" s="21" t="s">
        <v>200</v>
      </c>
      <c r="F23" s="21">
        <v>90</v>
      </c>
      <c r="G23" s="26"/>
      <c r="H23" s="27"/>
    </row>
    <row r="24" ht="37.5" spans="1:8">
      <c r="A24" s="22"/>
      <c r="B24" s="22"/>
      <c r="C24" s="21"/>
      <c r="D24" s="23" t="s">
        <v>266</v>
      </c>
      <c r="E24" s="21" t="s">
        <v>542</v>
      </c>
      <c r="F24" s="28" t="s">
        <v>543</v>
      </c>
      <c r="G24" s="26"/>
      <c r="H24" s="27"/>
    </row>
    <row r="25" ht="29.1" customHeight="1" spans="1:8">
      <c r="A25" s="22"/>
      <c r="B25" s="22"/>
      <c r="C25" s="21" t="s">
        <v>269</v>
      </c>
      <c r="D25" s="23" t="s">
        <v>270</v>
      </c>
      <c r="E25" s="29">
        <v>1</v>
      </c>
      <c r="F25" s="30">
        <v>2.8</v>
      </c>
      <c r="G25" s="24" t="s">
        <v>544</v>
      </c>
      <c r="H25" s="25"/>
    </row>
    <row r="26" spans="1:8">
      <c r="A26" s="22"/>
      <c r="B26" s="22"/>
      <c r="C26" s="21" t="s">
        <v>272</v>
      </c>
      <c r="D26" s="23" t="s">
        <v>273</v>
      </c>
      <c r="E26" s="21">
        <v>1692</v>
      </c>
      <c r="F26" s="21">
        <v>1692</v>
      </c>
      <c r="G26" s="26"/>
      <c r="H26" s="27"/>
    </row>
    <row r="27" spans="1:8">
      <c r="A27" s="22"/>
      <c r="B27" s="22"/>
      <c r="C27" s="21"/>
      <c r="D27" s="23" t="s">
        <v>275</v>
      </c>
      <c r="E27" s="21">
        <v>1767</v>
      </c>
      <c r="F27" s="21">
        <v>1767</v>
      </c>
      <c r="G27" s="26"/>
      <c r="H27" s="27"/>
    </row>
    <row r="28" spans="1:8">
      <c r="A28" s="22"/>
      <c r="B28" s="22"/>
      <c r="C28" s="21"/>
      <c r="D28" s="23" t="s">
        <v>276</v>
      </c>
      <c r="E28" s="21">
        <v>10</v>
      </c>
      <c r="F28" s="21">
        <v>9.0735</v>
      </c>
      <c r="G28" s="26"/>
      <c r="H28" s="27"/>
    </row>
    <row r="29" spans="1:8">
      <c r="A29" s="22"/>
      <c r="B29" s="31"/>
      <c r="C29" s="21"/>
      <c r="D29" s="23" t="s">
        <v>277</v>
      </c>
      <c r="E29" s="21">
        <v>5000</v>
      </c>
      <c r="F29" s="21">
        <v>4000</v>
      </c>
      <c r="G29" s="32" t="s">
        <v>545</v>
      </c>
      <c r="H29" s="25"/>
    </row>
    <row r="30" ht="24" spans="1:8">
      <c r="A30" s="22"/>
      <c r="B30" s="33" t="s">
        <v>546</v>
      </c>
      <c r="C30" s="28" t="s">
        <v>139</v>
      </c>
      <c r="D30" s="23" t="s">
        <v>279</v>
      </c>
      <c r="E30" s="21">
        <v>2600</v>
      </c>
      <c r="F30" s="21">
        <v>2600</v>
      </c>
      <c r="G30" s="26"/>
      <c r="H30" s="27"/>
    </row>
    <row r="31" spans="1:8">
      <c r="A31" s="22"/>
      <c r="B31" s="22"/>
      <c r="C31" s="34" t="s">
        <v>547</v>
      </c>
      <c r="D31" s="23" t="s">
        <v>280</v>
      </c>
      <c r="E31" s="21" t="s">
        <v>458</v>
      </c>
      <c r="F31" s="21">
        <v>96</v>
      </c>
      <c r="G31" s="26"/>
      <c r="H31" s="27"/>
    </row>
    <row r="32" spans="1:8">
      <c r="A32" s="22"/>
      <c r="B32" s="22"/>
      <c r="C32" s="35"/>
      <c r="D32" s="23" t="s">
        <v>281</v>
      </c>
      <c r="E32" s="36">
        <v>2.46</v>
      </c>
      <c r="F32" s="36">
        <v>2.46</v>
      </c>
      <c r="G32" s="26"/>
      <c r="H32" s="27"/>
    </row>
    <row r="33" ht="24" spans="1:8">
      <c r="A33" s="22"/>
      <c r="B33" s="31"/>
      <c r="C33" s="21" t="s">
        <v>282</v>
      </c>
      <c r="D33" s="23" t="s">
        <v>283</v>
      </c>
      <c r="E33" s="21" t="s">
        <v>458</v>
      </c>
      <c r="F33" s="21">
        <v>95</v>
      </c>
      <c r="G33" s="26"/>
      <c r="H33" s="27"/>
    </row>
    <row r="34" ht="24" spans="1:8">
      <c r="A34" s="31"/>
      <c r="B34" s="21" t="s">
        <v>284</v>
      </c>
      <c r="C34" s="21" t="s">
        <v>285</v>
      </c>
      <c r="D34" s="23" t="s">
        <v>286</v>
      </c>
      <c r="E34" s="21">
        <v>85</v>
      </c>
      <c r="F34" s="21">
        <v>95</v>
      </c>
      <c r="G34" s="26"/>
      <c r="H34" s="27"/>
    </row>
    <row r="35" spans="1:8">
      <c r="A35" s="37" t="s">
        <v>287</v>
      </c>
      <c r="B35" s="38" t="s">
        <v>288</v>
      </c>
      <c r="C35" s="23"/>
      <c r="D35" s="23"/>
      <c r="E35" s="23"/>
      <c r="F35" s="23"/>
      <c r="G35" s="23"/>
      <c r="H35" s="23"/>
    </row>
    <row r="36" spans="1:8">
      <c r="A36" s="39" t="s">
        <v>289</v>
      </c>
      <c r="B36" s="39"/>
      <c r="C36" s="39"/>
      <c r="D36" s="39"/>
      <c r="E36" s="39"/>
      <c r="F36" s="39"/>
      <c r="G36" s="39"/>
      <c r="H36" s="39"/>
    </row>
    <row r="37" spans="1:8">
      <c r="A37" s="39" t="s">
        <v>290</v>
      </c>
      <c r="B37" s="39"/>
      <c r="C37" s="39"/>
      <c r="D37" s="39"/>
      <c r="E37" s="39"/>
      <c r="F37" s="39"/>
      <c r="G37" s="39"/>
      <c r="H37" s="39"/>
    </row>
    <row r="38" spans="1:8">
      <c r="A38" s="39" t="s">
        <v>291</v>
      </c>
      <c r="B38" s="39"/>
      <c r="C38" s="39"/>
      <c r="D38" s="39"/>
      <c r="E38" s="39"/>
      <c r="F38" s="39"/>
      <c r="G38" s="39"/>
      <c r="H38" s="39"/>
    </row>
  </sheetData>
  <mergeCells count="54">
    <mergeCell ref="A2:H2"/>
    <mergeCell ref="A3:H3"/>
    <mergeCell ref="A4:C4"/>
    <mergeCell ref="D4:H4"/>
    <mergeCell ref="A5:C5"/>
    <mergeCell ref="D5:H5"/>
    <mergeCell ref="A6:C6"/>
    <mergeCell ref="F6:H6"/>
    <mergeCell ref="G7:H7"/>
    <mergeCell ref="G8:H8"/>
    <mergeCell ref="G9:H9"/>
    <mergeCell ref="G10:H10"/>
    <mergeCell ref="G11:H11"/>
    <mergeCell ref="B12:D12"/>
    <mergeCell ref="E12:H12"/>
    <mergeCell ref="B13:D13"/>
    <mergeCell ref="E13:H13"/>
    <mergeCell ref="G16:H16"/>
    <mergeCell ref="G17:H17"/>
    <mergeCell ref="G18:H18"/>
    <mergeCell ref="G19:H19"/>
    <mergeCell ref="G20:H20"/>
    <mergeCell ref="G21:H21"/>
    <mergeCell ref="G22:H22"/>
    <mergeCell ref="G23:H23"/>
    <mergeCell ref="G24:H24"/>
    <mergeCell ref="G25:H25"/>
    <mergeCell ref="G26:H26"/>
    <mergeCell ref="G27:H27"/>
    <mergeCell ref="G28:H28"/>
    <mergeCell ref="G29:H29"/>
    <mergeCell ref="G30:H30"/>
    <mergeCell ref="G31:H31"/>
    <mergeCell ref="G32:H32"/>
    <mergeCell ref="G33:H33"/>
    <mergeCell ref="G34:H34"/>
    <mergeCell ref="B35:H35"/>
    <mergeCell ref="A36:H36"/>
    <mergeCell ref="A37:H37"/>
    <mergeCell ref="A38:H38"/>
    <mergeCell ref="A12:A13"/>
    <mergeCell ref="A14:A34"/>
    <mergeCell ref="B16:B29"/>
    <mergeCell ref="B30:B33"/>
    <mergeCell ref="C16:C20"/>
    <mergeCell ref="C21:C22"/>
    <mergeCell ref="C23:C24"/>
    <mergeCell ref="C26:C29"/>
    <mergeCell ref="C31:C32"/>
    <mergeCell ref="D14:D15"/>
    <mergeCell ref="E14:E15"/>
    <mergeCell ref="F14:F15"/>
    <mergeCell ref="G14:H15"/>
    <mergeCell ref="A7:C11"/>
  </mergeCells>
  <pageMargins left="0.75" right="0.75" top="1" bottom="1" header="0.5" footer="0.5"/>
  <pageSetup paperSize="9" scale="67"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55"/>
  <sheetViews>
    <sheetView showOutlineSymbols="0" topLeftCell="E1" workbookViewId="0">
      <selection activeCell="G11" sqref="G11"/>
    </sheetView>
  </sheetViews>
  <sheetFormatPr defaultColWidth="9" defaultRowHeight="15"/>
  <cols>
    <col min="1" max="1" width="8.625" style="198" customWidth="1"/>
    <col min="2" max="2" width="10.375" style="198" customWidth="1"/>
    <col min="3" max="3" width="9.50833333333333" style="198" customWidth="1"/>
    <col min="4" max="4" width="30.625" style="198" customWidth="1"/>
    <col min="5" max="6" width="25.7583333333333" style="198" customWidth="1"/>
    <col min="7" max="7" width="28.375" style="198" customWidth="1"/>
    <col min="8" max="8" width="40.2583333333333" style="198" customWidth="1"/>
    <col min="9" max="10" width="10.625" style="198" customWidth="1"/>
    <col min="11" max="11" width="9" style="198" customWidth="1"/>
    <col min="12" max="32" width="9" style="198"/>
    <col min="33" max="16384" width="8.875" style="198"/>
  </cols>
  <sheetData>
    <row r="1" s="174" customFormat="1" spans="1:9">
      <c r="A1" s="193" t="s">
        <v>153</v>
      </c>
      <c r="B1" s="194"/>
      <c r="C1" s="194"/>
      <c r="D1" s="194"/>
      <c r="E1" s="194"/>
      <c r="F1" s="194"/>
      <c r="G1" s="194"/>
      <c r="H1" s="176"/>
      <c r="I1" s="187"/>
    </row>
    <row r="2" s="174" customFormat="1" ht="24" customHeight="1" spans="1:9">
      <c r="A2" s="131" t="s">
        <v>154</v>
      </c>
      <c r="B2" s="131"/>
      <c r="C2" s="131"/>
      <c r="D2" s="131"/>
      <c r="E2" s="131"/>
      <c r="F2" s="131"/>
      <c r="G2" s="131"/>
      <c r="H2" s="176"/>
      <c r="I2" s="187"/>
    </row>
    <row r="3" s="174" customFormat="1" ht="20.1" customHeight="1" spans="1:9">
      <c r="A3" s="132" t="s">
        <v>155</v>
      </c>
      <c r="B3" s="132"/>
      <c r="C3" s="132"/>
      <c r="D3" s="132"/>
      <c r="E3" s="132"/>
      <c r="F3" s="132"/>
      <c r="G3" s="132"/>
      <c r="H3" s="176"/>
      <c r="I3" s="187"/>
    </row>
    <row r="4" s="174" customFormat="1" ht="24.95" customHeight="1" spans="1:9">
      <c r="A4" s="133" t="s">
        <v>156</v>
      </c>
      <c r="B4" s="134"/>
      <c r="C4" s="134"/>
      <c r="D4" s="135" t="s">
        <v>157</v>
      </c>
      <c r="E4" s="112"/>
      <c r="F4" s="112"/>
      <c r="G4" s="112"/>
      <c r="H4" s="176"/>
      <c r="I4" s="187"/>
    </row>
    <row r="5" s="174" customFormat="1" ht="24.95" customHeight="1" spans="1:9">
      <c r="A5" s="133" t="s">
        <v>5</v>
      </c>
      <c r="B5" s="134"/>
      <c r="C5" s="136"/>
      <c r="D5" s="112" t="s">
        <v>6</v>
      </c>
      <c r="E5" s="112"/>
      <c r="F5" s="112"/>
      <c r="G5" s="112"/>
      <c r="H5" s="176"/>
      <c r="I5" s="187"/>
    </row>
    <row r="6" s="174" customFormat="1" ht="24.95" customHeight="1" spans="1:9">
      <c r="A6" s="137" t="s">
        <v>7</v>
      </c>
      <c r="B6" s="138"/>
      <c r="C6" s="138"/>
      <c r="D6" s="112" t="s">
        <v>158</v>
      </c>
      <c r="E6" s="112" t="s">
        <v>9</v>
      </c>
      <c r="F6" s="58" t="s">
        <v>159</v>
      </c>
      <c r="G6" s="144"/>
      <c r="H6" s="176"/>
      <c r="I6" s="187"/>
    </row>
    <row r="7" s="174" customFormat="1" ht="30" customHeight="1" spans="1:9">
      <c r="A7" s="133" t="s">
        <v>160</v>
      </c>
      <c r="B7" s="134"/>
      <c r="C7" s="136"/>
      <c r="D7" s="140"/>
      <c r="E7" s="97" t="s">
        <v>161</v>
      </c>
      <c r="F7" s="97" t="s">
        <v>162</v>
      </c>
      <c r="G7" s="97" t="s">
        <v>163</v>
      </c>
      <c r="H7" s="176"/>
      <c r="I7" s="187"/>
    </row>
    <row r="8" s="174" customFormat="1" ht="24.95" customHeight="1" spans="1:9">
      <c r="A8" s="134"/>
      <c r="B8" s="134"/>
      <c r="C8" s="136"/>
      <c r="D8" s="141" t="s">
        <v>14</v>
      </c>
      <c r="E8" s="171">
        <f>SUM(E9:E11)</f>
        <v>134385.72</v>
      </c>
      <c r="F8" s="171">
        <f>SUM(F9:F11)</f>
        <v>29108.07</v>
      </c>
      <c r="G8" s="195">
        <f t="shared" ref="G8:G11" si="0">F8/E8</f>
        <v>0.216600915633</v>
      </c>
      <c r="H8" s="179"/>
      <c r="I8" s="187"/>
    </row>
    <row r="9" s="174" customFormat="1" ht="24.95" customHeight="1" spans="1:9">
      <c r="A9" s="134"/>
      <c r="B9" s="134"/>
      <c r="C9" s="136"/>
      <c r="D9" s="141" t="s">
        <v>15</v>
      </c>
      <c r="E9" s="171">
        <v>65000</v>
      </c>
      <c r="F9" s="171">
        <v>14796.19</v>
      </c>
      <c r="G9" s="195">
        <f t="shared" si="0"/>
        <v>0.227633692307692</v>
      </c>
      <c r="H9" s="179"/>
      <c r="I9" s="187"/>
    </row>
    <row r="10" s="174" customFormat="1" ht="24.95" customHeight="1" spans="1:10">
      <c r="A10" s="134"/>
      <c r="B10" s="134"/>
      <c r="C10" s="136"/>
      <c r="D10" s="141" t="s">
        <v>164</v>
      </c>
      <c r="E10" s="171">
        <v>24882.51</v>
      </c>
      <c r="F10" s="171">
        <v>4210.5</v>
      </c>
      <c r="G10" s="195">
        <f t="shared" si="0"/>
        <v>0.169215243960517</v>
      </c>
      <c r="H10" s="179"/>
      <c r="I10" s="197"/>
      <c r="J10" s="197"/>
    </row>
    <row r="11" s="174" customFormat="1" ht="27" customHeight="1" spans="1:9">
      <c r="A11" s="134"/>
      <c r="B11" s="134"/>
      <c r="C11" s="136"/>
      <c r="D11" s="144" t="s">
        <v>165</v>
      </c>
      <c r="E11" s="171">
        <v>44503.21</v>
      </c>
      <c r="F11" s="171">
        <v>10101.38</v>
      </c>
      <c r="G11" s="195">
        <f t="shared" si="0"/>
        <v>0.226980930139646</v>
      </c>
      <c r="H11" s="179"/>
      <c r="I11" s="187"/>
    </row>
    <row r="12" s="174" customFormat="1" ht="24.95" hidden="1" customHeight="1" spans="1:9">
      <c r="A12" s="97" t="s">
        <v>18</v>
      </c>
      <c r="B12" s="145"/>
      <c r="C12" s="146"/>
      <c r="D12" s="147"/>
      <c r="E12" s="147"/>
      <c r="F12" s="97" t="s">
        <v>19</v>
      </c>
      <c r="G12" s="97" t="s">
        <v>20</v>
      </c>
      <c r="H12" s="180"/>
      <c r="I12" s="187"/>
    </row>
    <row r="13" s="174" customFormat="1" ht="24.95" hidden="1" customHeight="1" spans="1:9">
      <c r="A13" s="145"/>
      <c r="B13" s="145"/>
      <c r="C13" s="146"/>
      <c r="D13" s="92" t="s">
        <v>21</v>
      </c>
      <c r="E13" s="148" t="s">
        <v>22</v>
      </c>
      <c r="F13" s="149" t="s">
        <v>166</v>
      </c>
      <c r="G13" s="149"/>
      <c r="H13" s="181"/>
      <c r="I13" s="188"/>
    </row>
    <row r="14" s="174" customFormat="1" ht="24.95" hidden="1" customHeight="1" spans="1:9">
      <c r="A14" s="145"/>
      <c r="B14" s="145"/>
      <c r="C14" s="146"/>
      <c r="D14" s="92"/>
      <c r="E14" s="148" t="s">
        <v>24</v>
      </c>
      <c r="F14" s="150" t="s">
        <v>167</v>
      </c>
      <c r="G14" s="150"/>
      <c r="H14" s="181"/>
      <c r="I14" s="188"/>
    </row>
    <row r="15" s="174" customFormat="1" ht="24.95" hidden="1" customHeight="1" spans="1:9">
      <c r="A15" s="145"/>
      <c r="B15" s="145"/>
      <c r="C15" s="146"/>
      <c r="D15" s="97" t="s">
        <v>25</v>
      </c>
      <c r="E15" s="151" t="s">
        <v>168</v>
      </c>
      <c r="F15" s="149">
        <v>0</v>
      </c>
      <c r="G15" s="149"/>
      <c r="H15" s="181"/>
      <c r="I15" s="188"/>
    </row>
    <row r="16" s="174" customFormat="1" ht="24.95" hidden="1" customHeight="1" spans="1:9">
      <c r="A16" s="145"/>
      <c r="B16" s="145"/>
      <c r="C16" s="146"/>
      <c r="D16" s="97"/>
      <c r="E16" s="151" t="s">
        <v>169</v>
      </c>
      <c r="F16" s="149">
        <v>0</v>
      </c>
      <c r="G16" s="149"/>
      <c r="H16" s="182"/>
      <c r="I16" s="188"/>
    </row>
    <row r="17" s="174" customFormat="1" ht="24.95" hidden="1" customHeight="1" spans="1:9">
      <c r="A17" s="145"/>
      <c r="B17" s="145"/>
      <c r="C17" s="146"/>
      <c r="D17" s="97" t="s">
        <v>29</v>
      </c>
      <c r="E17" s="151" t="s">
        <v>170</v>
      </c>
      <c r="F17" s="149">
        <v>0</v>
      </c>
      <c r="G17" s="149"/>
      <c r="H17" s="183"/>
      <c r="I17" s="188"/>
    </row>
    <row r="18" s="174" customFormat="1" ht="24.95" hidden="1" customHeight="1" spans="1:9">
      <c r="A18" s="145"/>
      <c r="B18" s="145"/>
      <c r="C18" s="146"/>
      <c r="D18" s="97"/>
      <c r="E18" s="148" t="s">
        <v>32</v>
      </c>
      <c r="F18" s="149">
        <v>0</v>
      </c>
      <c r="G18" s="149"/>
      <c r="H18" s="181"/>
      <c r="I18" s="188"/>
    </row>
    <row r="19" s="174" customFormat="1" ht="24.95" hidden="1" customHeight="1" spans="1:9">
      <c r="A19" s="145"/>
      <c r="B19" s="145"/>
      <c r="C19" s="146"/>
      <c r="D19" s="97" t="s">
        <v>33</v>
      </c>
      <c r="E19" s="148" t="s">
        <v>34</v>
      </c>
      <c r="F19" s="149" t="s">
        <v>166</v>
      </c>
      <c r="G19" s="149"/>
      <c r="H19" s="181"/>
      <c r="I19" s="188"/>
    </row>
    <row r="20" s="174" customFormat="1" ht="24.95" hidden="1" customHeight="1" spans="1:9">
      <c r="A20" s="145"/>
      <c r="B20" s="145"/>
      <c r="C20" s="146"/>
      <c r="D20" s="97"/>
      <c r="E20" s="148" t="s">
        <v>36</v>
      </c>
      <c r="F20" s="149">
        <v>0</v>
      </c>
      <c r="G20" s="149"/>
      <c r="H20" s="181"/>
      <c r="I20" s="188"/>
    </row>
    <row r="21" s="174" customFormat="1" ht="24.95" hidden="1" customHeight="1" spans="1:9">
      <c r="A21" s="145"/>
      <c r="B21" s="145"/>
      <c r="C21" s="145"/>
      <c r="D21" s="97" t="s">
        <v>38</v>
      </c>
      <c r="E21" s="148" t="s">
        <v>39</v>
      </c>
      <c r="F21" s="149" t="s">
        <v>171</v>
      </c>
      <c r="G21" s="149"/>
      <c r="H21" s="181"/>
      <c r="I21" s="187"/>
    </row>
    <row r="22" s="174" customFormat="1" ht="24.95" hidden="1" customHeight="1" spans="1:9">
      <c r="A22" s="145"/>
      <c r="B22" s="145"/>
      <c r="C22" s="145"/>
      <c r="D22" s="97"/>
      <c r="E22" s="148" t="s">
        <v>41</v>
      </c>
      <c r="F22" s="149" t="s">
        <v>172</v>
      </c>
      <c r="G22" s="149"/>
      <c r="H22" s="181"/>
      <c r="I22" s="187"/>
    </row>
    <row r="23" s="174" customFormat="1" ht="24.95" hidden="1" customHeight="1" spans="1:9">
      <c r="A23" s="145"/>
      <c r="B23" s="145"/>
      <c r="C23" s="145"/>
      <c r="D23" s="97" t="s">
        <v>42</v>
      </c>
      <c r="E23" s="148" t="s">
        <v>43</v>
      </c>
      <c r="F23" s="149">
        <v>0</v>
      </c>
      <c r="G23" s="149"/>
      <c r="H23" s="181"/>
      <c r="I23" s="187"/>
    </row>
    <row r="24" s="174" customFormat="1" ht="24.95" hidden="1" customHeight="1" spans="1:9">
      <c r="A24" s="145"/>
      <c r="B24" s="145"/>
      <c r="C24" s="145"/>
      <c r="D24" s="97"/>
      <c r="E24" s="148" t="s">
        <v>45</v>
      </c>
      <c r="F24" s="149">
        <v>0</v>
      </c>
      <c r="G24" s="149"/>
      <c r="H24" s="181"/>
      <c r="I24" s="187"/>
    </row>
    <row r="25" s="174" customFormat="1" ht="24.95" hidden="1" customHeight="1" spans="1:9">
      <c r="A25" s="145"/>
      <c r="B25" s="145"/>
      <c r="C25" s="145"/>
      <c r="D25" s="97"/>
      <c r="E25" s="148" t="s">
        <v>47</v>
      </c>
      <c r="F25" s="149">
        <v>0</v>
      </c>
      <c r="G25" s="149"/>
      <c r="H25" s="181"/>
      <c r="I25" s="187"/>
    </row>
    <row r="26" s="174" customFormat="1" ht="24.95" hidden="1" customHeight="1" spans="1:9">
      <c r="A26" s="145"/>
      <c r="B26" s="145"/>
      <c r="C26" s="145"/>
      <c r="D26" s="97" t="s">
        <v>49</v>
      </c>
      <c r="E26" s="148" t="s">
        <v>50</v>
      </c>
      <c r="F26" s="149" t="s">
        <v>173</v>
      </c>
      <c r="G26" s="149"/>
      <c r="H26" s="181"/>
      <c r="I26" s="187"/>
    </row>
    <row r="27" s="174" customFormat="1" ht="24.95" hidden="1" customHeight="1" spans="1:9">
      <c r="A27" s="145"/>
      <c r="B27" s="145"/>
      <c r="C27" s="145"/>
      <c r="D27" s="97"/>
      <c r="E27" s="148" t="s">
        <v>52</v>
      </c>
      <c r="F27" s="149" t="s">
        <v>173</v>
      </c>
      <c r="G27" s="149"/>
      <c r="H27" s="176"/>
      <c r="I27" s="187"/>
    </row>
    <row r="28" s="174" customFormat="1" ht="24.95" hidden="1" customHeight="1" spans="1:9">
      <c r="A28" s="145"/>
      <c r="B28" s="145"/>
      <c r="C28" s="145"/>
      <c r="D28" s="97"/>
      <c r="E28" s="148" t="s">
        <v>54</v>
      </c>
      <c r="F28" s="149" t="s">
        <v>173</v>
      </c>
      <c r="G28" s="149"/>
      <c r="H28" s="176"/>
      <c r="I28" s="187"/>
    </row>
    <row r="29" s="174" customFormat="1" ht="30" customHeight="1" spans="1:9">
      <c r="A29" s="97" t="s">
        <v>56</v>
      </c>
      <c r="B29" s="97" t="s">
        <v>57</v>
      </c>
      <c r="C29" s="97"/>
      <c r="D29" s="97"/>
      <c r="E29" s="97"/>
      <c r="F29" s="97" t="s">
        <v>58</v>
      </c>
      <c r="G29" s="97"/>
      <c r="H29" s="176"/>
      <c r="I29" s="187"/>
    </row>
    <row r="30" s="174" customFormat="1" ht="81" customHeight="1" spans="1:9">
      <c r="A30" s="145"/>
      <c r="B30" s="64" t="s">
        <v>174</v>
      </c>
      <c r="C30" s="148"/>
      <c r="D30" s="148"/>
      <c r="E30" s="148"/>
      <c r="F30" s="64" t="s">
        <v>175</v>
      </c>
      <c r="G30" s="148"/>
      <c r="H30" s="176"/>
      <c r="I30" s="187"/>
    </row>
    <row r="31" s="175" customFormat="1" ht="30" customHeight="1" spans="1:9">
      <c r="A31" s="196" t="s">
        <v>176</v>
      </c>
      <c r="B31" s="97" t="s">
        <v>177</v>
      </c>
      <c r="C31" s="97" t="s">
        <v>178</v>
      </c>
      <c r="D31" s="97" t="s">
        <v>179</v>
      </c>
      <c r="E31" s="97" t="s">
        <v>180</v>
      </c>
      <c r="F31" s="97" t="s">
        <v>181</v>
      </c>
      <c r="G31" s="97" t="s">
        <v>182</v>
      </c>
      <c r="H31" s="181"/>
      <c r="I31" s="189"/>
    </row>
    <row r="32" s="174" customFormat="1" ht="24.75" spans="1:9">
      <c r="A32" s="196"/>
      <c r="B32" s="158" t="s">
        <v>183</v>
      </c>
      <c r="C32" s="158" t="s">
        <v>184</v>
      </c>
      <c r="D32" s="141" t="s">
        <v>185</v>
      </c>
      <c r="E32" s="112">
        <v>412.7072</v>
      </c>
      <c r="F32" s="112">
        <v>304.34</v>
      </c>
      <c r="G32" s="58" t="s">
        <v>186</v>
      </c>
      <c r="H32" s="176"/>
      <c r="I32" s="187"/>
    </row>
    <row r="33" s="174" customFormat="1" ht="36.75" spans="1:9">
      <c r="A33" s="196"/>
      <c r="B33" s="158"/>
      <c r="C33" s="158"/>
      <c r="D33" s="141" t="s">
        <v>187</v>
      </c>
      <c r="E33" s="112">
        <v>7.08885</v>
      </c>
      <c r="F33" s="112">
        <v>2.3898</v>
      </c>
      <c r="G33" s="58" t="s">
        <v>188</v>
      </c>
      <c r="H33" s="176"/>
      <c r="I33" s="187"/>
    </row>
    <row r="34" s="174" customFormat="1" ht="66" customHeight="1" spans="1:9">
      <c r="A34" s="196"/>
      <c r="B34" s="158"/>
      <c r="C34" s="158"/>
      <c r="D34" s="56" t="s">
        <v>189</v>
      </c>
      <c r="E34" s="112">
        <v>15.07094</v>
      </c>
      <c r="F34" s="112">
        <v>5.0733</v>
      </c>
      <c r="G34" s="58" t="s">
        <v>190</v>
      </c>
      <c r="H34" s="176"/>
      <c r="I34" s="187"/>
    </row>
    <row r="35" s="174" customFormat="1" ht="41.25" customHeight="1" spans="1:9">
      <c r="A35" s="196"/>
      <c r="B35" s="158"/>
      <c r="C35" s="158"/>
      <c r="D35" s="144" t="s">
        <v>191</v>
      </c>
      <c r="E35" s="112">
        <v>13.6566</v>
      </c>
      <c r="F35" s="112">
        <v>3.1272</v>
      </c>
      <c r="G35" s="58" t="s">
        <v>192</v>
      </c>
      <c r="H35" s="176"/>
      <c r="I35" s="187"/>
    </row>
    <row r="36" s="174" customFormat="1" ht="18" customHeight="1" spans="1:9">
      <c r="A36" s="196"/>
      <c r="B36" s="158"/>
      <c r="C36" s="158"/>
      <c r="D36" s="144" t="s">
        <v>193</v>
      </c>
      <c r="E36" s="112">
        <v>78.8229</v>
      </c>
      <c r="F36" s="112">
        <v>79.56</v>
      </c>
      <c r="G36" s="144"/>
      <c r="H36" s="176"/>
      <c r="I36" s="187"/>
    </row>
    <row r="37" s="174" customFormat="1" ht="18" customHeight="1" spans="1:9">
      <c r="A37" s="196"/>
      <c r="B37" s="158"/>
      <c r="C37" s="158"/>
      <c r="D37" s="144" t="s">
        <v>194</v>
      </c>
      <c r="E37" s="173">
        <v>25.41</v>
      </c>
      <c r="F37" s="173">
        <v>35.41</v>
      </c>
      <c r="G37" s="144"/>
      <c r="H37" s="176"/>
      <c r="I37" s="187"/>
    </row>
    <row r="38" s="174" customFormat="1" ht="18" customHeight="1" spans="1:9">
      <c r="A38" s="196"/>
      <c r="B38" s="158"/>
      <c r="C38" s="158"/>
      <c r="D38" s="144" t="s">
        <v>195</v>
      </c>
      <c r="E38" s="112">
        <v>16.81</v>
      </c>
      <c r="F38" s="112">
        <v>17.58</v>
      </c>
      <c r="G38" s="144"/>
      <c r="H38" s="176"/>
      <c r="I38" s="187"/>
    </row>
    <row r="39" s="174" customFormat="1" ht="18" customHeight="1" spans="1:9">
      <c r="A39" s="196"/>
      <c r="B39" s="158"/>
      <c r="C39" s="158"/>
      <c r="D39" s="144" t="s">
        <v>196</v>
      </c>
      <c r="E39" s="112">
        <v>23.39</v>
      </c>
      <c r="F39" s="112">
        <v>23.91</v>
      </c>
      <c r="G39" s="144"/>
      <c r="H39" s="176"/>
      <c r="I39" s="187"/>
    </row>
    <row r="40" s="174" customFormat="1" ht="18" customHeight="1" spans="1:9">
      <c r="A40" s="196"/>
      <c r="B40" s="158"/>
      <c r="C40" s="158" t="s">
        <v>197</v>
      </c>
      <c r="D40" s="58" t="s">
        <v>198</v>
      </c>
      <c r="E40" s="112" t="s">
        <v>108</v>
      </c>
      <c r="F40" s="173">
        <v>88.75</v>
      </c>
      <c r="G40" s="144"/>
      <c r="H40" s="176"/>
      <c r="I40" s="187"/>
    </row>
    <row r="41" s="174" customFormat="1" ht="18" customHeight="1" spans="1:9">
      <c r="A41" s="196"/>
      <c r="B41" s="158"/>
      <c r="C41" s="158"/>
      <c r="D41" s="144" t="s">
        <v>199</v>
      </c>
      <c r="E41" s="112" t="s">
        <v>200</v>
      </c>
      <c r="F41" s="173">
        <v>92.6</v>
      </c>
      <c r="G41" s="144"/>
      <c r="H41" s="176"/>
      <c r="I41" s="187"/>
    </row>
    <row r="42" s="174" customFormat="1" ht="18" customHeight="1" spans="1:9">
      <c r="A42" s="196"/>
      <c r="B42" s="158"/>
      <c r="C42" s="158"/>
      <c r="D42" s="144" t="s">
        <v>201</v>
      </c>
      <c r="E42" s="184">
        <v>100</v>
      </c>
      <c r="F42" s="184">
        <v>100</v>
      </c>
      <c r="G42" s="144"/>
      <c r="H42" s="176"/>
      <c r="I42" s="187"/>
    </row>
    <row r="43" s="174" customFormat="1" spans="1:9">
      <c r="A43" s="196"/>
      <c r="B43" s="158"/>
      <c r="C43" s="158"/>
      <c r="D43" s="144" t="s">
        <v>202</v>
      </c>
      <c r="E43" s="184">
        <v>56</v>
      </c>
      <c r="F43" s="184">
        <v>15</v>
      </c>
      <c r="G43" s="58" t="s">
        <v>203</v>
      </c>
      <c r="H43" s="176"/>
      <c r="I43" s="187"/>
    </row>
    <row r="44" s="174" customFormat="1" ht="48.75" spans="1:9">
      <c r="A44" s="196"/>
      <c r="B44" s="158"/>
      <c r="C44" s="158" t="s">
        <v>204</v>
      </c>
      <c r="D44" s="159" t="s">
        <v>205</v>
      </c>
      <c r="E44" s="114" t="s">
        <v>200</v>
      </c>
      <c r="F44" s="173">
        <v>41.454</v>
      </c>
      <c r="G44" s="58" t="s">
        <v>206</v>
      </c>
      <c r="H44" s="176"/>
      <c r="I44" s="187"/>
    </row>
    <row r="45" s="174" customFormat="1" ht="18" customHeight="1" spans="1:9">
      <c r="A45" s="196" t="s">
        <v>176</v>
      </c>
      <c r="B45" s="158" t="s">
        <v>183</v>
      </c>
      <c r="C45" s="158" t="s">
        <v>207</v>
      </c>
      <c r="D45" s="144" t="s">
        <v>208</v>
      </c>
      <c r="E45" s="114">
        <v>3455.10922377794</v>
      </c>
      <c r="F45" s="114">
        <v>3455.10922377794</v>
      </c>
      <c r="G45" s="144"/>
      <c r="H45" s="176"/>
      <c r="I45" s="187"/>
    </row>
    <row r="46" s="174" customFormat="1" ht="36" spans="1:9">
      <c r="A46" s="196"/>
      <c r="B46" s="158"/>
      <c r="C46" s="158"/>
      <c r="D46" s="144" t="s">
        <v>209</v>
      </c>
      <c r="E46" s="48" t="s">
        <v>210</v>
      </c>
      <c r="F46" s="48" t="s">
        <v>210</v>
      </c>
      <c r="G46" s="144"/>
      <c r="H46" s="176"/>
      <c r="I46" s="187"/>
    </row>
    <row r="47" s="174" customFormat="1" ht="18" customHeight="1" spans="1:9">
      <c r="A47" s="196"/>
      <c r="B47" s="158"/>
      <c r="C47" s="186"/>
      <c r="D47" s="144" t="s">
        <v>211</v>
      </c>
      <c r="E47" s="112">
        <v>2120</v>
      </c>
      <c r="F47" s="112">
        <v>2120</v>
      </c>
      <c r="G47" s="144"/>
      <c r="H47" s="176"/>
      <c r="I47" s="187"/>
    </row>
    <row r="48" s="174" customFormat="1" ht="30" customHeight="1" spans="1:9">
      <c r="A48" s="196"/>
      <c r="B48" s="158" t="s">
        <v>212</v>
      </c>
      <c r="C48" s="158" t="s">
        <v>213</v>
      </c>
      <c r="D48" s="163" t="s">
        <v>214</v>
      </c>
      <c r="E48" s="114">
        <v>111500</v>
      </c>
      <c r="F48" s="114">
        <v>103155</v>
      </c>
      <c r="G48" s="58" t="s">
        <v>215</v>
      </c>
      <c r="H48" s="176"/>
      <c r="I48" s="187"/>
    </row>
    <row r="49" s="174" customFormat="1" ht="24" customHeight="1" spans="1:9">
      <c r="A49" s="196"/>
      <c r="B49" s="158"/>
      <c r="C49" s="158" t="s">
        <v>216</v>
      </c>
      <c r="D49" s="85" t="s">
        <v>217</v>
      </c>
      <c r="E49" s="112">
        <v>4449810.63</v>
      </c>
      <c r="F49" s="114">
        <v>3973750.36</v>
      </c>
      <c r="G49" s="58" t="s">
        <v>215</v>
      </c>
      <c r="H49" s="176"/>
      <c r="I49" s="187"/>
    </row>
    <row r="50" s="174" customFormat="1" ht="24" customHeight="1" spans="1:9">
      <c r="A50" s="196"/>
      <c r="B50" s="158"/>
      <c r="C50" s="158"/>
      <c r="D50" s="163" t="s">
        <v>218</v>
      </c>
      <c r="E50" s="112">
        <v>493.534</v>
      </c>
      <c r="F50" s="112">
        <v>497.534</v>
      </c>
      <c r="G50" s="144"/>
      <c r="H50" s="176"/>
      <c r="I50" s="187"/>
    </row>
    <row r="51" s="174" customFormat="1" ht="30" customHeight="1" spans="1:9">
      <c r="A51" s="196"/>
      <c r="B51" s="158"/>
      <c r="C51" s="158" t="s">
        <v>219</v>
      </c>
      <c r="D51" s="163" t="s">
        <v>220</v>
      </c>
      <c r="E51" s="112" t="s">
        <v>124</v>
      </c>
      <c r="F51" s="112" t="s">
        <v>124</v>
      </c>
      <c r="G51" s="144"/>
      <c r="H51" s="176"/>
      <c r="I51" s="187"/>
    </row>
    <row r="52" s="174" customFormat="1" ht="30" customHeight="1" spans="1:9">
      <c r="A52" s="196"/>
      <c r="B52" s="158"/>
      <c r="C52" s="158" t="s">
        <v>221</v>
      </c>
      <c r="D52" s="163" t="s">
        <v>222</v>
      </c>
      <c r="E52" s="112" t="s">
        <v>223</v>
      </c>
      <c r="F52" s="112" t="s">
        <v>223</v>
      </c>
      <c r="G52" s="144"/>
      <c r="H52" s="176"/>
      <c r="I52" s="187"/>
    </row>
    <row r="53" s="174" customFormat="1" ht="30" customHeight="1" spans="1:9">
      <c r="A53" s="196"/>
      <c r="B53" s="158" t="s">
        <v>224</v>
      </c>
      <c r="C53" s="158" t="s">
        <v>225</v>
      </c>
      <c r="D53" s="163" t="s">
        <v>226</v>
      </c>
      <c r="E53" s="112" t="s">
        <v>116</v>
      </c>
      <c r="F53" s="114">
        <v>91.8</v>
      </c>
      <c r="G53" s="144"/>
      <c r="H53" s="176"/>
      <c r="I53" s="187"/>
    </row>
    <row r="54" s="174" customFormat="1" ht="24.95" customHeight="1" spans="1:9">
      <c r="A54" s="165" t="s">
        <v>227</v>
      </c>
      <c r="B54" s="166" t="s">
        <v>228</v>
      </c>
      <c r="C54" s="167"/>
      <c r="D54" s="167"/>
      <c r="E54" s="167"/>
      <c r="F54" s="167"/>
      <c r="G54" s="168"/>
      <c r="H54" s="176"/>
      <c r="I54" s="187"/>
    </row>
    <row r="55" s="174" customFormat="1" ht="50.1" customHeight="1" spans="1:9">
      <c r="A55" s="169" t="s">
        <v>229</v>
      </c>
      <c r="B55" s="169"/>
      <c r="C55" s="169"/>
      <c r="D55" s="169"/>
      <c r="E55" s="169"/>
      <c r="F55" s="169"/>
      <c r="G55" s="169"/>
      <c r="H55" s="176"/>
      <c r="I55" s="187"/>
    </row>
  </sheetData>
  <mergeCells count="35">
    <mergeCell ref="A1:G1"/>
    <mergeCell ref="A2:G2"/>
    <mergeCell ref="A3:G3"/>
    <mergeCell ref="A4:C4"/>
    <mergeCell ref="D4:G4"/>
    <mergeCell ref="A5:C5"/>
    <mergeCell ref="D5:G5"/>
    <mergeCell ref="A6:C6"/>
    <mergeCell ref="F6:G6"/>
    <mergeCell ref="D12:E12"/>
    <mergeCell ref="B29:E29"/>
    <mergeCell ref="F29:G29"/>
    <mergeCell ref="B30:E30"/>
    <mergeCell ref="F30:G30"/>
    <mergeCell ref="B54:G54"/>
    <mergeCell ref="A55:G55"/>
    <mergeCell ref="A29:A30"/>
    <mergeCell ref="A31:A44"/>
    <mergeCell ref="A45:A53"/>
    <mergeCell ref="B32:B44"/>
    <mergeCell ref="B45:B47"/>
    <mergeCell ref="B48:B52"/>
    <mergeCell ref="C32:C39"/>
    <mergeCell ref="C40:C43"/>
    <mergeCell ref="C45:C47"/>
    <mergeCell ref="C49:C50"/>
    <mergeCell ref="D13:D14"/>
    <mergeCell ref="D15:D16"/>
    <mergeCell ref="D17:D18"/>
    <mergeCell ref="D19:D20"/>
    <mergeCell ref="D21:D22"/>
    <mergeCell ref="D23:D25"/>
    <mergeCell ref="D26:D28"/>
    <mergeCell ref="A12:C28"/>
    <mergeCell ref="A7:C11"/>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0"/>
  <sheetViews>
    <sheetView showOutlineSymbols="0" topLeftCell="E1" workbookViewId="0">
      <selection activeCell="E13" sqref="E13:H13"/>
    </sheetView>
  </sheetViews>
  <sheetFormatPr defaultColWidth="9" defaultRowHeight="15" outlineLevelCol="7"/>
  <cols>
    <col min="1" max="3" width="8" style="198" customWidth="1"/>
    <col min="4" max="4" width="27.7583333333333" style="198" customWidth="1"/>
    <col min="5" max="5" width="18.875" style="198" customWidth="1"/>
    <col min="6" max="6" width="15.7583333333333" style="198" customWidth="1"/>
    <col min="7" max="7" width="8.875" style="198"/>
    <col min="8" max="8" width="25.5083333333333" style="198" customWidth="1"/>
    <col min="9" max="16384" width="8.875" style="198"/>
  </cols>
  <sheetData>
    <row r="1" s="1" customFormat="1" spans="1:3">
      <c r="A1" s="4" t="s">
        <v>230</v>
      </c>
      <c r="C1" s="5"/>
    </row>
    <row r="2" s="1" customFormat="1" ht="30" customHeight="1" spans="1:8">
      <c r="A2" s="6" t="s">
        <v>231</v>
      </c>
      <c r="B2" s="6"/>
      <c r="C2" s="6"/>
      <c r="D2" s="6"/>
      <c r="E2" s="6"/>
      <c r="F2" s="6"/>
      <c r="G2" s="6"/>
      <c r="H2" s="6"/>
    </row>
    <row r="3" s="2" customFormat="1" spans="1:8">
      <c r="A3" s="91" t="s">
        <v>232</v>
      </c>
      <c r="B3" s="91"/>
      <c r="C3" s="91"/>
      <c r="D3" s="91"/>
      <c r="E3" s="91"/>
      <c r="F3" s="91"/>
      <c r="G3" s="91"/>
      <c r="H3" s="91"/>
    </row>
    <row r="4" s="2" customFormat="1" ht="30.95" customHeight="1" spans="1:8">
      <c r="A4" s="92" t="s">
        <v>233</v>
      </c>
      <c r="B4" s="92"/>
      <c r="C4" s="92"/>
      <c r="D4" s="92" t="s">
        <v>234</v>
      </c>
      <c r="E4" s="92"/>
      <c r="F4" s="92"/>
      <c r="G4" s="92"/>
      <c r="H4" s="92"/>
    </row>
    <row r="5" s="2" customFormat="1" ht="30.95" customHeight="1" spans="1:8">
      <c r="A5" s="92" t="s">
        <v>5</v>
      </c>
      <c r="B5" s="92"/>
      <c r="C5" s="92"/>
      <c r="D5" s="92" t="s">
        <v>6</v>
      </c>
      <c r="E5" s="92"/>
      <c r="F5" s="92"/>
      <c r="G5" s="92"/>
      <c r="H5" s="92"/>
    </row>
    <row r="6" s="2" customFormat="1" ht="30.95" customHeight="1" spans="1:8">
      <c r="A6" s="92" t="s">
        <v>7</v>
      </c>
      <c r="B6" s="92"/>
      <c r="C6" s="92"/>
      <c r="D6" s="92" t="s">
        <v>158</v>
      </c>
      <c r="E6" s="92" t="s">
        <v>9</v>
      </c>
      <c r="F6" s="63" t="s">
        <v>235</v>
      </c>
      <c r="G6" s="92"/>
      <c r="H6" s="92"/>
    </row>
    <row r="7" s="2" customFormat="1" ht="30.95" customHeight="1" spans="1:8">
      <c r="A7" s="92" t="s">
        <v>236</v>
      </c>
      <c r="B7" s="92"/>
      <c r="C7" s="92"/>
      <c r="D7" s="92"/>
      <c r="E7" s="92" t="s">
        <v>237</v>
      </c>
      <c r="F7" s="92" t="s">
        <v>238</v>
      </c>
      <c r="G7" s="92" t="s">
        <v>239</v>
      </c>
      <c r="H7" s="92"/>
    </row>
    <row r="8" s="2" customFormat="1" ht="30.95" customHeight="1" spans="1:8">
      <c r="A8" s="92"/>
      <c r="B8" s="92"/>
      <c r="C8" s="92"/>
      <c r="D8" s="93" t="s">
        <v>14</v>
      </c>
      <c r="E8" s="94">
        <v>35791</v>
      </c>
      <c r="F8" s="92">
        <f>SUM(F9:F11)</f>
        <v>3867.58</v>
      </c>
      <c r="G8" s="95">
        <f t="shared" ref="G8:G11" si="0">F8/E8</f>
        <v>0.108060126847531</v>
      </c>
      <c r="H8" s="95"/>
    </row>
    <row r="9" s="2" customFormat="1" ht="30.95" customHeight="1" spans="1:8">
      <c r="A9" s="92"/>
      <c r="B9" s="92"/>
      <c r="C9" s="92"/>
      <c r="D9" s="93" t="s">
        <v>15</v>
      </c>
      <c r="E9" s="94">
        <v>25000</v>
      </c>
      <c r="F9" s="172">
        <v>1390</v>
      </c>
      <c r="G9" s="95">
        <f t="shared" si="0"/>
        <v>0.0556</v>
      </c>
      <c r="H9" s="95"/>
    </row>
    <row r="10" s="2" customFormat="1" ht="30.95" customHeight="1" spans="1:8">
      <c r="A10" s="92"/>
      <c r="B10" s="92"/>
      <c r="C10" s="92"/>
      <c r="D10" s="93" t="s">
        <v>240</v>
      </c>
      <c r="E10" s="94">
        <v>7743</v>
      </c>
      <c r="F10" s="92">
        <v>1153.41</v>
      </c>
      <c r="G10" s="95">
        <f t="shared" si="0"/>
        <v>0.148961642774119</v>
      </c>
      <c r="H10" s="95"/>
    </row>
    <row r="11" s="2" customFormat="1" ht="30.95" customHeight="1" spans="1:8">
      <c r="A11" s="92"/>
      <c r="B11" s="92"/>
      <c r="C11" s="92"/>
      <c r="D11" s="93" t="s">
        <v>241</v>
      </c>
      <c r="E11" s="199">
        <v>17054</v>
      </c>
      <c r="F11" s="92">
        <f>'1-7郴州国土绿化2025'!F11+'1-8永州国土绿化2025'!F11</f>
        <v>1324.17</v>
      </c>
      <c r="G11" s="95">
        <f t="shared" si="0"/>
        <v>0.0776457136155741</v>
      </c>
      <c r="H11" s="95"/>
    </row>
    <row r="12" s="2" customFormat="1" ht="30.95" customHeight="1" spans="1:8">
      <c r="A12" s="97" t="s">
        <v>242</v>
      </c>
      <c r="B12" s="97" t="s">
        <v>57</v>
      </c>
      <c r="C12" s="97"/>
      <c r="D12" s="98"/>
      <c r="E12" s="97" t="s">
        <v>58</v>
      </c>
      <c r="F12" s="97"/>
      <c r="G12" s="97"/>
      <c r="H12" s="97"/>
    </row>
    <row r="13" s="2" customFormat="1" ht="60.95" customHeight="1" spans="1:8">
      <c r="A13" s="99"/>
      <c r="B13" s="100" t="s">
        <v>243</v>
      </c>
      <c r="C13" s="101"/>
      <c r="D13" s="101"/>
      <c r="E13" s="102" t="s">
        <v>244</v>
      </c>
      <c r="F13" s="103"/>
      <c r="G13" s="103"/>
      <c r="H13" s="103"/>
    </row>
    <row r="14" spans="1:8">
      <c r="A14" s="200" t="s">
        <v>245</v>
      </c>
      <c r="B14" s="201" t="s">
        <v>246</v>
      </c>
      <c r="C14" s="201" t="s">
        <v>247</v>
      </c>
      <c r="D14" s="201" t="s">
        <v>248</v>
      </c>
      <c r="E14" s="201" t="s">
        <v>249</v>
      </c>
      <c r="F14" s="201" t="s">
        <v>250</v>
      </c>
      <c r="G14" s="201" t="s">
        <v>251</v>
      </c>
      <c r="H14" s="201"/>
    </row>
    <row r="15" spans="1:8">
      <c r="A15" s="202"/>
      <c r="B15" s="201" t="s">
        <v>252</v>
      </c>
      <c r="C15" s="201" t="s">
        <v>252</v>
      </c>
      <c r="D15" s="201"/>
      <c r="E15" s="201"/>
      <c r="F15" s="201"/>
      <c r="G15" s="201"/>
      <c r="H15" s="201"/>
    </row>
    <row r="16" ht="26.1" customHeight="1" spans="1:8">
      <c r="A16" s="202"/>
      <c r="B16" s="203" t="s">
        <v>253</v>
      </c>
      <c r="C16" s="201" t="s">
        <v>254</v>
      </c>
      <c r="D16" s="204" t="s">
        <v>255</v>
      </c>
      <c r="E16" s="201">
        <v>126775.4</v>
      </c>
      <c r="F16" s="201">
        <v>5460.6</v>
      </c>
      <c r="G16" s="205" t="s">
        <v>256</v>
      </c>
      <c r="H16" s="206"/>
    </row>
    <row r="17" ht="26.1" customHeight="1" spans="1:8">
      <c r="A17" s="202"/>
      <c r="B17" s="202"/>
      <c r="C17" s="201"/>
      <c r="D17" s="204" t="s">
        <v>257</v>
      </c>
      <c r="E17" s="201">
        <v>157389.1</v>
      </c>
      <c r="F17" s="201">
        <v>1298.44</v>
      </c>
      <c r="G17" s="205" t="s">
        <v>256</v>
      </c>
      <c r="H17" s="206"/>
    </row>
    <row r="18" ht="26.1" customHeight="1" spans="1:8">
      <c r="A18" s="202"/>
      <c r="B18" s="202"/>
      <c r="C18" s="201"/>
      <c r="D18" s="207" t="s">
        <v>258</v>
      </c>
      <c r="E18" s="201">
        <v>21218.2</v>
      </c>
      <c r="F18" s="201">
        <v>855</v>
      </c>
      <c r="G18" s="205" t="s">
        <v>256</v>
      </c>
      <c r="H18" s="206"/>
    </row>
    <row r="19" ht="26.1" customHeight="1" spans="1:8">
      <c r="A19" s="202"/>
      <c r="B19" s="202"/>
      <c r="C19" s="201"/>
      <c r="D19" s="204" t="s">
        <v>259</v>
      </c>
      <c r="E19" s="201">
        <v>387</v>
      </c>
      <c r="F19" s="201">
        <v>4.68</v>
      </c>
      <c r="G19" s="205" t="s">
        <v>256</v>
      </c>
      <c r="H19" s="206"/>
    </row>
    <row r="20" ht="26.1" customHeight="1" spans="1:8">
      <c r="A20" s="202"/>
      <c r="B20" s="202"/>
      <c r="C20" s="201"/>
      <c r="D20" s="204" t="s">
        <v>260</v>
      </c>
      <c r="E20" s="201">
        <v>84</v>
      </c>
      <c r="F20" s="201">
        <v>0</v>
      </c>
      <c r="G20" s="205" t="s">
        <v>256</v>
      </c>
      <c r="H20" s="206"/>
    </row>
    <row r="21" ht="26.1" customHeight="1" spans="1:8">
      <c r="A21" s="202"/>
      <c r="B21" s="202"/>
      <c r="C21" s="208" t="s">
        <v>261</v>
      </c>
      <c r="D21" s="204" t="s">
        <v>262</v>
      </c>
      <c r="E21" s="209" t="s">
        <v>200</v>
      </c>
      <c r="F21" s="210">
        <v>90</v>
      </c>
      <c r="G21" s="211"/>
      <c r="H21" s="212"/>
    </row>
    <row r="22" ht="26.1" customHeight="1" spans="1:8">
      <c r="A22" s="202"/>
      <c r="B22" s="202"/>
      <c r="C22" s="213"/>
      <c r="D22" s="207" t="s">
        <v>263</v>
      </c>
      <c r="E22" s="209" t="s">
        <v>200</v>
      </c>
      <c r="F22" s="210">
        <v>90</v>
      </c>
      <c r="G22" s="211"/>
      <c r="H22" s="212"/>
    </row>
    <row r="23" ht="26.1" customHeight="1" spans="1:8">
      <c r="A23" s="202"/>
      <c r="B23" s="202"/>
      <c r="C23" s="213"/>
      <c r="D23" s="204" t="s">
        <v>264</v>
      </c>
      <c r="E23" s="201" t="s">
        <v>200</v>
      </c>
      <c r="F23" s="214">
        <v>45</v>
      </c>
      <c r="G23" s="205" t="s">
        <v>265</v>
      </c>
      <c r="H23" s="206"/>
    </row>
    <row r="24" ht="45" customHeight="1" spans="1:8">
      <c r="A24" s="202"/>
      <c r="B24" s="202"/>
      <c r="C24" s="213"/>
      <c r="D24" s="204" t="s">
        <v>266</v>
      </c>
      <c r="E24" s="201" t="s">
        <v>267</v>
      </c>
      <c r="F24" s="215">
        <v>50</v>
      </c>
      <c r="G24" s="205" t="s">
        <v>265</v>
      </c>
      <c r="H24" s="206"/>
    </row>
    <row r="25" ht="26.1" customHeight="1" spans="1:8">
      <c r="A25" s="202"/>
      <c r="B25" s="202"/>
      <c r="C25" s="216"/>
      <c r="D25" s="207" t="s">
        <v>268</v>
      </c>
      <c r="E25" s="217">
        <v>100</v>
      </c>
      <c r="F25" s="217">
        <v>100</v>
      </c>
      <c r="G25" s="211"/>
      <c r="H25" s="212"/>
    </row>
    <row r="26" ht="26.1" customHeight="1" spans="1:8">
      <c r="A26" s="202"/>
      <c r="B26" s="202"/>
      <c r="C26" s="201" t="s">
        <v>269</v>
      </c>
      <c r="D26" s="204" t="s">
        <v>270</v>
      </c>
      <c r="E26" s="217">
        <v>100</v>
      </c>
      <c r="F26" s="218">
        <v>51.4</v>
      </c>
      <c r="G26" s="205" t="s">
        <v>271</v>
      </c>
      <c r="H26" s="206"/>
    </row>
    <row r="27" ht="26.1" customHeight="1" spans="1:8">
      <c r="A27" s="202"/>
      <c r="B27" s="202"/>
      <c r="C27" s="201" t="s">
        <v>272</v>
      </c>
      <c r="D27" s="204" t="s">
        <v>273</v>
      </c>
      <c r="E27" s="76">
        <v>1692</v>
      </c>
      <c r="F27" s="76">
        <v>1692</v>
      </c>
      <c r="G27" s="211"/>
      <c r="H27" s="212"/>
    </row>
    <row r="28" ht="26.1" customHeight="1" spans="1:8">
      <c r="A28" s="202"/>
      <c r="B28" s="202"/>
      <c r="C28" s="201"/>
      <c r="D28" s="207" t="s">
        <v>274</v>
      </c>
      <c r="E28" s="48">
        <v>2559</v>
      </c>
      <c r="F28" s="48">
        <v>2559</v>
      </c>
      <c r="G28" s="211"/>
      <c r="H28" s="212"/>
    </row>
    <row r="29" ht="26.1" customHeight="1" spans="1:8">
      <c r="A29" s="202"/>
      <c r="B29" s="202"/>
      <c r="C29" s="201"/>
      <c r="D29" s="204" t="s">
        <v>275</v>
      </c>
      <c r="E29" s="48">
        <v>1801.225</v>
      </c>
      <c r="F29" s="48">
        <v>1801.225</v>
      </c>
      <c r="G29" s="211"/>
      <c r="H29" s="212"/>
    </row>
    <row r="30" ht="26.1" customHeight="1" spans="1:8">
      <c r="A30" s="202"/>
      <c r="B30" s="202"/>
      <c r="C30" s="201"/>
      <c r="D30" s="204" t="s">
        <v>276</v>
      </c>
      <c r="E30" s="48">
        <v>10</v>
      </c>
      <c r="F30" s="48">
        <v>9.53675</v>
      </c>
      <c r="G30" s="205" t="s">
        <v>265</v>
      </c>
      <c r="H30" s="206"/>
    </row>
    <row r="31" ht="26.1" customHeight="1" spans="1:8">
      <c r="A31" s="202"/>
      <c r="B31" s="219"/>
      <c r="C31" s="201"/>
      <c r="D31" s="204" t="s">
        <v>277</v>
      </c>
      <c r="E31" s="48">
        <v>5000</v>
      </c>
      <c r="F31" s="48">
        <v>4500</v>
      </c>
      <c r="G31" s="205" t="s">
        <v>265</v>
      </c>
      <c r="H31" s="206"/>
    </row>
    <row r="32" ht="26.1" customHeight="1" spans="1:8">
      <c r="A32" s="202"/>
      <c r="B32" s="220" t="s">
        <v>278</v>
      </c>
      <c r="C32" s="221" t="s">
        <v>139</v>
      </c>
      <c r="D32" s="204" t="s">
        <v>279</v>
      </c>
      <c r="E32" s="76">
        <v>15600</v>
      </c>
      <c r="F32" s="76">
        <v>15600</v>
      </c>
      <c r="G32" s="211"/>
      <c r="H32" s="212"/>
    </row>
    <row r="33" ht="26.1" customHeight="1" spans="1:8">
      <c r="A33" s="202"/>
      <c r="B33" s="222"/>
      <c r="C33" s="220" t="s">
        <v>141</v>
      </c>
      <c r="D33" s="204" t="s">
        <v>280</v>
      </c>
      <c r="E33" s="201" t="s">
        <v>223</v>
      </c>
      <c r="F33" s="201" t="s">
        <v>223</v>
      </c>
      <c r="G33" s="211"/>
      <c r="H33" s="212"/>
    </row>
    <row r="34" ht="26.1" customHeight="1" spans="1:8">
      <c r="A34" s="202"/>
      <c r="B34" s="222"/>
      <c r="C34" s="223"/>
      <c r="D34" s="204" t="s">
        <v>281</v>
      </c>
      <c r="E34" s="48">
        <v>15.1</v>
      </c>
      <c r="F34" s="48">
        <v>15.1</v>
      </c>
      <c r="G34" s="211"/>
      <c r="H34" s="212"/>
    </row>
    <row r="35" ht="26.1" customHeight="1" spans="1:8">
      <c r="A35" s="202"/>
      <c r="B35" s="223"/>
      <c r="C35" s="201" t="s">
        <v>282</v>
      </c>
      <c r="D35" s="204" t="s">
        <v>283</v>
      </c>
      <c r="E35" s="201" t="s">
        <v>223</v>
      </c>
      <c r="F35" s="201" t="s">
        <v>223</v>
      </c>
      <c r="G35" s="211"/>
      <c r="H35" s="212"/>
    </row>
    <row r="36" ht="26.1" customHeight="1" spans="1:8">
      <c r="A36" s="219"/>
      <c r="B36" s="201" t="s">
        <v>284</v>
      </c>
      <c r="C36" s="201" t="s">
        <v>285</v>
      </c>
      <c r="D36" s="204" t="s">
        <v>286</v>
      </c>
      <c r="E36" s="224">
        <v>85</v>
      </c>
      <c r="F36" s="224">
        <v>90</v>
      </c>
      <c r="G36" s="211"/>
      <c r="H36" s="212"/>
    </row>
    <row r="37" spans="1:8">
      <c r="A37" s="225" t="s">
        <v>287</v>
      </c>
      <c r="B37" s="226" t="s">
        <v>288</v>
      </c>
      <c r="C37" s="227"/>
      <c r="D37" s="227"/>
      <c r="E37" s="227"/>
      <c r="F37" s="227"/>
      <c r="G37" s="227"/>
      <c r="H37" s="228"/>
    </row>
    <row r="38" spans="1:8">
      <c r="A38" s="229" t="s">
        <v>289</v>
      </c>
      <c r="B38" s="229"/>
      <c r="C38" s="229"/>
      <c r="D38" s="229"/>
      <c r="E38" s="229"/>
      <c r="F38" s="229"/>
      <c r="G38" s="229"/>
      <c r="H38" s="229"/>
    </row>
    <row r="39" spans="1:8">
      <c r="A39" s="229" t="s">
        <v>290</v>
      </c>
      <c r="B39" s="229"/>
      <c r="C39" s="229"/>
      <c r="D39" s="229"/>
      <c r="E39" s="229"/>
      <c r="F39" s="229"/>
      <c r="G39" s="229"/>
      <c r="H39" s="229"/>
    </row>
    <row r="40" spans="1:8">
      <c r="A40" s="229" t="s">
        <v>291</v>
      </c>
      <c r="B40" s="229"/>
      <c r="C40" s="229"/>
      <c r="D40" s="229"/>
      <c r="E40" s="229"/>
      <c r="F40" s="229"/>
      <c r="G40" s="229"/>
      <c r="H40" s="229"/>
    </row>
  </sheetData>
  <mergeCells count="55">
    <mergeCell ref="A2:H2"/>
    <mergeCell ref="A3:H3"/>
    <mergeCell ref="A4:C4"/>
    <mergeCell ref="D4:H4"/>
    <mergeCell ref="A5:C5"/>
    <mergeCell ref="D5:H5"/>
    <mergeCell ref="A6:C6"/>
    <mergeCell ref="F6:H6"/>
    <mergeCell ref="G7:H7"/>
    <mergeCell ref="G8:H8"/>
    <mergeCell ref="G9:H9"/>
    <mergeCell ref="G10:H10"/>
    <mergeCell ref="G11:H11"/>
    <mergeCell ref="B12:D12"/>
    <mergeCell ref="E12:H12"/>
    <mergeCell ref="B13:D13"/>
    <mergeCell ref="E13:H13"/>
    <mergeCell ref="G16:H16"/>
    <mergeCell ref="G17:H17"/>
    <mergeCell ref="G18:H18"/>
    <mergeCell ref="G19:H19"/>
    <mergeCell ref="G20:H20"/>
    <mergeCell ref="G21:H21"/>
    <mergeCell ref="G22:H22"/>
    <mergeCell ref="G23:H23"/>
    <mergeCell ref="G24:H24"/>
    <mergeCell ref="G25:H25"/>
    <mergeCell ref="G26:H26"/>
    <mergeCell ref="G27:H27"/>
    <mergeCell ref="G28:H28"/>
    <mergeCell ref="G29:H29"/>
    <mergeCell ref="G30:H30"/>
    <mergeCell ref="G31:H31"/>
    <mergeCell ref="G32:H32"/>
    <mergeCell ref="G33:H33"/>
    <mergeCell ref="G34:H34"/>
    <mergeCell ref="G35:H35"/>
    <mergeCell ref="G36:H36"/>
    <mergeCell ref="B37:H37"/>
    <mergeCell ref="A38:H38"/>
    <mergeCell ref="A39:H39"/>
    <mergeCell ref="A40:H40"/>
    <mergeCell ref="A12:A13"/>
    <mergeCell ref="A14:A36"/>
    <mergeCell ref="B16:B31"/>
    <mergeCell ref="B32:B35"/>
    <mergeCell ref="C16:C20"/>
    <mergeCell ref="C21:C25"/>
    <mergeCell ref="C27:C31"/>
    <mergeCell ref="C33:C34"/>
    <mergeCell ref="D14:D15"/>
    <mergeCell ref="E14:E15"/>
    <mergeCell ref="F14:F15"/>
    <mergeCell ref="G14:H15"/>
    <mergeCell ref="A7:C11"/>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55"/>
  <sheetViews>
    <sheetView showOutlineSymbols="0" topLeftCell="A29" workbookViewId="0">
      <selection activeCell="F52" sqref="F52"/>
    </sheetView>
  </sheetViews>
  <sheetFormatPr defaultColWidth="9" defaultRowHeight="15"/>
  <cols>
    <col min="1" max="1" width="8.625" style="3" customWidth="1"/>
    <col min="2" max="2" width="10.375" style="3" customWidth="1"/>
    <col min="3" max="3" width="9.50833333333333" style="3" customWidth="1"/>
    <col min="4" max="4" width="30.625" style="3" customWidth="1"/>
    <col min="5" max="5" width="25.7583333333333" style="3" customWidth="1"/>
    <col min="6" max="6" width="27" style="3" customWidth="1"/>
    <col min="7" max="7" width="26.625" style="3" customWidth="1"/>
    <col min="8" max="8" width="40.2583333333333" style="3" hidden="1" customWidth="1"/>
    <col min="9" max="10" width="10.625" style="3" hidden="1" customWidth="1"/>
    <col min="11" max="11" width="9" style="3" hidden="1" customWidth="1"/>
    <col min="12" max="12" width="9.375" style="3"/>
    <col min="13" max="32" width="9" style="3"/>
    <col min="33" max="16384" width="8.875" style="3"/>
  </cols>
  <sheetData>
    <row r="1" s="174" customFormat="1" spans="1:9">
      <c r="A1" s="193" t="s">
        <v>153</v>
      </c>
      <c r="B1" s="194"/>
      <c r="C1" s="194"/>
      <c r="D1" s="194"/>
      <c r="E1" s="194"/>
      <c r="F1" s="194"/>
      <c r="G1" s="194"/>
      <c r="H1" s="176"/>
      <c r="I1" s="187"/>
    </row>
    <row r="2" s="174" customFormat="1" ht="24" customHeight="1" spans="1:9">
      <c r="A2" s="131" t="s">
        <v>154</v>
      </c>
      <c r="B2" s="131"/>
      <c r="C2" s="131"/>
      <c r="D2" s="131"/>
      <c r="E2" s="131"/>
      <c r="F2" s="131"/>
      <c r="G2" s="131"/>
      <c r="H2" s="176"/>
      <c r="I2" s="187"/>
    </row>
    <row r="3" s="174" customFormat="1" ht="20.1" customHeight="1" spans="1:9">
      <c r="A3" s="132" t="s">
        <v>155</v>
      </c>
      <c r="B3" s="132"/>
      <c r="C3" s="132"/>
      <c r="D3" s="132"/>
      <c r="E3" s="132"/>
      <c r="F3" s="132"/>
      <c r="G3" s="132"/>
      <c r="H3" s="176"/>
      <c r="I3" s="187"/>
    </row>
    <row r="4" s="174" customFormat="1" ht="24.95" customHeight="1" spans="1:9">
      <c r="A4" s="133" t="s">
        <v>156</v>
      </c>
      <c r="B4" s="134"/>
      <c r="C4" s="134"/>
      <c r="D4" s="135" t="s">
        <v>157</v>
      </c>
      <c r="E4" s="112"/>
      <c r="F4" s="112"/>
      <c r="G4" s="112"/>
      <c r="H4" s="176"/>
      <c r="I4" s="187"/>
    </row>
    <row r="5" s="174" customFormat="1" ht="24.95" customHeight="1" spans="1:9">
      <c r="A5" s="133" t="s">
        <v>5</v>
      </c>
      <c r="B5" s="134"/>
      <c r="C5" s="136"/>
      <c r="D5" s="112" t="s">
        <v>6</v>
      </c>
      <c r="E5" s="112"/>
      <c r="F5" s="112"/>
      <c r="G5" s="112"/>
      <c r="H5" s="176"/>
      <c r="I5" s="187"/>
    </row>
    <row r="6" s="174" customFormat="1" ht="24.95" customHeight="1" spans="1:9">
      <c r="A6" s="137" t="s">
        <v>7</v>
      </c>
      <c r="B6" s="138"/>
      <c r="C6" s="138"/>
      <c r="D6" s="139" t="s">
        <v>158</v>
      </c>
      <c r="E6" s="112" t="s">
        <v>9</v>
      </c>
      <c r="F6" s="112" t="s">
        <v>292</v>
      </c>
      <c r="G6" s="112"/>
      <c r="H6" s="176"/>
      <c r="I6" s="187"/>
    </row>
    <row r="7" s="174" customFormat="1" ht="30" customHeight="1" spans="1:9">
      <c r="A7" s="133" t="s">
        <v>160</v>
      </c>
      <c r="B7" s="134"/>
      <c r="C7" s="136"/>
      <c r="D7" s="140"/>
      <c r="E7" s="97" t="s">
        <v>161</v>
      </c>
      <c r="F7" s="97" t="s">
        <v>162</v>
      </c>
      <c r="G7" s="97" t="s">
        <v>163</v>
      </c>
      <c r="H7" s="176"/>
      <c r="I7" s="187"/>
    </row>
    <row r="8" s="174" customFormat="1" ht="24.95" customHeight="1" spans="1:9">
      <c r="A8" s="134"/>
      <c r="B8" s="134"/>
      <c r="C8" s="136"/>
      <c r="D8" s="141" t="s">
        <v>14</v>
      </c>
      <c r="E8" s="171">
        <f>SUM(E9:E11)</f>
        <v>30674.88</v>
      </c>
      <c r="F8" s="171">
        <f>SUM(F9:F11)</f>
        <v>22087.86</v>
      </c>
      <c r="G8" s="195">
        <f t="shared" ref="G8:G11" si="0">F8/E8</f>
        <v>0.720063452570964</v>
      </c>
      <c r="H8" s="179">
        <f>E8+'1-3永州茶油奖补2025'!E8</f>
        <v>58545.44</v>
      </c>
      <c r="I8" s="187"/>
    </row>
    <row r="9" s="174" customFormat="1" ht="24.95" customHeight="1" spans="1:9">
      <c r="A9" s="134"/>
      <c r="B9" s="134"/>
      <c r="C9" s="136"/>
      <c r="D9" s="141" t="s">
        <v>15</v>
      </c>
      <c r="E9" s="171">
        <v>15000</v>
      </c>
      <c r="F9" s="171">
        <v>14000</v>
      </c>
      <c r="G9" s="195">
        <f t="shared" si="0"/>
        <v>0.933333333333333</v>
      </c>
      <c r="H9" s="179">
        <f>E9+'1-3永州茶油奖补2025'!E9</f>
        <v>30000</v>
      </c>
      <c r="I9" s="187"/>
    </row>
    <row r="10" s="174" customFormat="1" ht="24.95" customHeight="1" spans="1:10">
      <c r="A10" s="134"/>
      <c r="B10" s="134"/>
      <c r="C10" s="136"/>
      <c r="D10" s="141" t="s">
        <v>164</v>
      </c>
      <c r="E10" s="171">
        <v>5531.43</v>
      </c>
      <c r="F10" s="171">
        <v>2587.86</v>
      </c>
      <c r="G10" s="195">
        <f t="shared" si="0"/>
        <v>0.467846470080974</v>
      </c>
      <c r="H10" s="179">
        <f>E10+'1-3永州茶油奖补2025'!E10</f>
        <v>10947.99</v>
      </c>
      <c r="I10" s="197">
        <v>4000</v>
      </c>
      <c r="J10" s="197">
        <f>H10-I10</f>
        <v>6947.99</v>
      </c>
    </row>
    <row r="11" s="174" customFormat="1" ht="27" customHeight="1" spans="1:12">
      <c r="A11" s="134"/>
      <c r="B11" s="134"/>
      <c r="C11" s="136"/>
      <c r="D11" s="144" t="s">
        <v>165</v>
      </c>
      <c r="E11" s="171">
        <v>10143.45</v>
      </c>
      <c r="F11" s="171">
        <v>5500</v>
      </c>
      <c r="G11" s="195">
        <f t="shared" si="0"/>
        <v>0.542221827879075</v>
      </c>
      <c r="H11" s="179">
        <f>E11+'1-3永州茶油奖补2025'!E11</f>
        <v>17597.45</v>
      </c>
      <c r="I11" s="187"/>
      <c r="L11" s="197"/>
    </row>
    <row r="12" s="174" customFormat="1" ht="24.95" customHeight="1" spans="1:9">
      <c r="A12" s="97" t="s">
        <v>18</v>
      </c>
      <c r="B12" s="145"/>
      <c r="C12" s="146"/>
      <c r="D12" s="147"/>
      <c r="E12" s="147"/>
      <c r="F12" s="97" t="s">
        <v>19</v>
      </c>
      <c r="G12" s="97" t="s">
        <v>20</v>
      </c>
      <c r="H12" s="180"/>
      <c r="I12" s="187"/>
    </row>
    <row r="13" s="174" customFormat="1" ht="36" spans="1:9">
      <c r="A13" s="145"/>
      <c r="B13" s="145"/>
      <c r="C13" s="146"/>
      <c r="D13" s="92" t="s">
        <v>21</v>
      </c>
      <c r="E13" s="148" t="s">
        <v>22</v>
      </c>
      <c r="F13" s="149" t="s">
        <v>293</v>
      </c>
      <c r="G13" s="149"/>
      <c r="H13" s="181"/>
      <c r="I13" s="188"/>
    </row>
    <row r="14" s="174" customFormat="1" ht="36" spans="1:9">
      <c r="A14" s="145"/>
      <c r="B14" s="145"/>
      <c r="C14" s="146"/>
      <c r="D14" s="92"/>
      <c r="E14" s="148" t="s">
        <v>24</v>
      </c>
      <c r="F14" s="150" t="s">
        <v>294</v>
      </c>
      <c r="G14" s="150"/>
      <c r="H14" s="181"/>
      <c r="I14" s="188"/>
    </row>
    <row r="15" s="174" customFormat="1" ht="36" spans="1:9">
      <c r="A15" s="145"/>
      <c r="B15" s="145"/>
      <c r="C15" s="146"/>
      <c r="D15" s="97" t="s">
        <v>25</v>
      </c>
      <c r="E15" s="151" t="s">
        <v>168</v>
      </c>
      <c r="F15" s="149" t="s">
        <v>295</v>
      </c>
      <c r="G15" s="149"/>
      <c r="H15" s="181"/>
      <c r="I15" s="188"/>
    </row>
    <row r="16" s="174" customFormat="1" spans="1:9">
      <c r="A16" s="145"/>
      <c r="B16" s="145"/>
      <c r="C16" s="146"/>
      <c r="D16" s="97"/>
      <c r="E16" s="151" t="s">
        <v>169</v>
      </c>
      <c r="F16" s="152" t="s">
        <v>296</v>
      </c>
      <c r="G16" s="149"/>
      <c r="H16" s="182"/>
      <c r="I16" s="188"/>
    </row>
    <row r="17" s="174" customFormat="1" ht="24" spans="1:9">
      <c r="A17" s="145"/>
      <c r="B17" s="145"/>
      <c r="C17" s="146"/>
      <c r="D17" s="97" t="s">
        <v>29</v>
      </c>
      <c r="E17" s="151" t="s">
        <v>170</v>
      </c>
      <c r="F17" s="149" t="s">
        <v>297</v>
      </c>
      <c r="G17" s="149"/>
      <c r="H17" s="183"/>
      <c r="I17" s="188"/>
    </row>
    <row r="18" s="174" customFormat="1" spans="1:9">
      <c r="A18" s="145"/>
      <c r="B18" s="145"/>
      <c r="C18" s="146"/>
      <c r="D18" s="97"/>
      <c r="E18" s="148" t="s">
        <v>32</v>
      </c>
      <c r="F18" s="152">
        <f>G8</f>
        <v>0.720063452570964</v>
      </c>
      <c r="G18" s="149"/>
      <c r="H18" s="181"/>
      <c r="I18" s="188"/>
    </row>
    <row r="19" s="174" customFormat="1" ht="36" spans="1:9">
      <c r="A19" s="145"/>
      <c r="B19" s="145"/>
      <c r="C19" s="146"/>
      <c r="D19" s="97" t="s">
        <v>33</v>
      </c>
      <c r="E19" s="148" t="s">
        <v>34</v>
      </c>
      <c r="F19" s="149" t="s">
        <v>298</v>
      </c>
      <c r="G19" s="149"/>
      <c r="H19" s="181"/>
      <c r="I19" s="188"/>
    </row>
    <row r="20" s="174" customFormat="1" ht="24" spans="1:9">
      <c r="A20" s="145"/>
      <c r="B20" s="145"/>
      <c r="C20" s="146"/>
      <c r="D20" s="97"/>
      <c r="E20" s="148" t="s">
        <v>36</v>
      </c>
      <c r="F20" s="149" t="s">
        <v>299</v>
      </c>
      <c r="G20" s="149"/>
      <c r="H20" s="181"/>
      <c r="I20" s="188"/>
    </row>
    <row r="21" s="174" customFormat="1" ht="36" spans="1:9">
      <c r="A21" s="145"/>
      <c r="B21" s="145"/>
      <c r="C21" s="145"/>
      <c r="D21" s="97" t="s">
        <v>38</v>
      </c>
      <c r="E21" s="148" t="s">
        <v>39</v>
      </c>
      <c r="F21" s="149" t="s">
        <v>300</v>
      </c>
      <c r="G21" s="149"/>
      <c r="H21" s="181"/>
      <c r="I21" s="187"/>
    </row>
    <row r="22" s="174" customFormat="1" ht="36" spans="1:9">
      <c r="A22" s="145"/>
      <c r="B22" s="145"/>
      <c r="C22" s="145"/>
      <c r="D22" s="97"/>
      <c r="E22" s="148" t="s">
        <v>41</v>
      </c>
      <c r="F22" s="149" t="s">
        <v>301</v>
      </c>
      <c r="G22" s="149"/>
      <c r="H22" s="181"/>
      <c r="I22" s="187"/>
    </row>
    <row r="23" s="174" customFormat="1" ht="48" spans="1:9">
      <c r="A23" s="145"/>
      <c r="B23" s="145"/>
      <c r="C23" s="145"/>
      <c r="D23" s="97" t="s">
        <v>42</v>
      </c>
      <c r="E23" s="148" t="s">
        <v>43</v>
      </c>
      <c r="F23" s="149" t="s">
        <v>302</v>
      </c>
      <c r="G23" s="149"/>
      <c r="H23" s="181"/>
      <c r="I23" s="187"/>
    </row>
    <row r="24" s="174" customFormat="1" ht="48" spans="1:9">
      <c r="A24" s="145"/>
      <c r="B24" s="145"/>
      <c r="C24" s="145"/>
      <c r="D24" s="97"/>
      <c r="E24" s="148" t="s">
        <v>45</v>
      </c>
      <c r="F24" s="149" t="s">
        <v>303</v>
      </c>
      <c r="G24" s="149"/>
      <c r="H24" s="181"/>
      <c r="I24" s="187"/>
    </row>
    <row r="25" s="174" customFormat="1" ht="24" spans="1:9">
      <c r="A25" s="145"/>
      <c r="B25" s="145"/>
      <c r="C25" s="145"/>
      <c r="D25" s="97"/>
      <c r="E25" s="148" t="s">
        <v>47</v>
      </c>
      <c r="F25" s="149" t="s">
        <v>304</v>
      </c>
      <c r="G25" s="149"/>
      <c r="H25" s="181"/>
      <c r="I25" s="187"/>
    </row>
    <row r="26" s="174" customFormat="1" spans="1:9">
      <c r="A26" s="145"/>
      <c r="B26" s="145"/>
      <c r="C26" s="145"/>
      <c r="D26" s="97" t="s">
        <v>49</v>
      </c>
      <c r="E26" s="148" t="s">
        <v>50</v>
      </c>
      <c r="F26" s="65" t="s">
        <v>305</v>
      </c>
      <c r="G26" s="149"/>
      <c r="H26" s="181"/>
      <c r="I26" s="187"/>
    </row>
    <row r="27" s="174" customFormat="1" spans="1:9">
      <c r="A27" s="145"/>
      <c r="B27" s="145"/>
      <c r="C27" s="145"/>
      <c r="D27" s="97"/>
      <c r="E27" s="148" t="s">
        <v>52</v>
      </c>
      <c r="F27" s="65" t="s">
        <v>53</v>
      </c>
      <c r="G27" s="149"/>
      <c r="H27" s="176"/>
      <c r="I27" s="187"/>
    </row>
    <row r="28" s="174" customFormat="1" ht="24" spans="1:9">
      <c r="A28" s="145"/>
      <c r="B28" s="145"/>
      <c r="C28" s="145"/>
      <c r="D28" s="97"/>
      <c r="E28" s="148" t="s">
        <v>54</v>
      </c>
      <c r="F28" s="149" t="s">
        <v>306</v>
      </c>
      <c r="G28" s="149"/>
      <c r="H28" s="176"/>
      <c r="I28" s="187"/>
    </row>
    <row r="29" s="174" customFormat="1" ht="30" customHeight="1" spans="1:9">
      <c r="A29" s="97" t="s">
        <v>56</v>
      </c>
      <c r="B29" s="97" t="s">
        <v>57</v>
      </c>
      <c r="C29" s="97"/>
      <c r="D29" s="97"/>
      <c r="E29" s="97"/>
      <c r="F29" s="97" t="s">
        <v>58</v>
      </c>
      <c r="G29" s="97"/>
      <c r="H29" s="176"/>
      <c r="I29" s="187"/>
    </row>
    <row r="30" s="174" customFormat="1" ht="90" customHeight="1" spans="1:9">
      <c r="A30" s="145"/>
      <c r="B30" s="64" t="s">
        <v>307</v>
      </c>
      <c r="C30" s="148"/>
      <c r="D30" s="148"/>
      <c r="E30" s="148"/>
      <c r="F30" s="64" t="s">
        <v>308</v>
      </c>
      <c r="G30" s="148"/>
      <c r="H30" s="176"/>
      <c r="I30" s="187"/>
    </row>
    <row r="31" s="175" customFormat="1" ht="30" customHeight="1" spans="1:9">
      <c r="A31" s="196" t="s">
        <v>176</v>
      </c>
      <c r="B31" s="97" t="s">
        <v>177</v>
      </c>
      <c r="C31" s="97" t="s">
        <v>178</v>
      </c>
      <c r="D31" s="97" t="s">
        <v>179</v>
      </c>
      <c r="E31" s="97" t="s">
        <v>180</v>
      </c>
      <c r="F31" s="97" t="s">
        <v>181</v>
      </c>
      <c r="G31" s="97" t="s">
        <v>182</v>
      </c>
      <c r="H31" s="181"/>
      <c r="I31" s="189"/>
    </row>
    <row r="32" s="174" customFormat="1" spans="1:9">
      <c r="A32" s="196"/>
      <c r="B32" s="158" t="s">
        <v>183</v>
      </c>
      <c r="C32" s="158" t="s">
        <v>184</v>
      </c>
      <c r="D32" s="141" t="s">
        <v>185</v>
      </c>
      <c r="E32" s="112">
        <v>80.38</v>
      </c>
      <c r="F32" s="112">
        <v>80.38</v>
      </c>
      <c r="G32" s="144"/>
      <c r="H32" s="176"/>
      <c r="I32" s="187"/>
    </row>
    <row r="33" s="174" customFormat="1" spans="1:9">
      <c r="A33" s="196"/>
      <c r="B33" s="158"/>
      <c r="C33" s="158"/>
      <c r="D33" s="141" t="s">
        <v>187</v>
      </c>
      <c r="E33" s="112">
        <v>1.19</v>
      </c>
      <c r="F33" s="112">
        <v>1.19</v>
      </c>
      <c r="G33" s="144"/>
      <c r="H33" s="176"/>
      <c r="I33" s="187"/>
    </row>
    <row r="34" s="174" customFormat="1" ht="36" customHeight="1" spans="1:9">
      <c r="A34" s="196"/>
      <c r="B34" s="158"/>
      <c r="C34" s="158"/>
      <c r="D34" s="141" t="s">
        <v>309</v>
      </c>
      <c r="E34" s="112">
        <v>3.67</v>
      </c>
      <c r="F34" s="112">
        <v>1.1</v>
      </c>
      <c r="G34" s="144" t="s">
        <v>310</v>
      </c>
      <c r="H34" s="176"/>
      <c r="I34" s="187"/>
    </row>
    <row r="35" s="174" customFormat="1" ht="36" customHeight="1" spans="1:9">
      <c r="A35" s="196"/>
      <c r="B35" s="158"/>
      <c r="C35" s="158"/>
      <c r="D35" s="144" t="s">
        <v>191</v>
      </c>
      <c r="E35" s="112">
        <v>3.95</v>
      </c>
      <c r="F35" s="112">
        <v>0.95</v>
      </c>
      <c r="G35" s="144" t="s">
        <v>311</v>
      </c>
      <c r="H35" s="176"/>
      <c r="I35" s="187"/>
    </row>
    <row r="36" s="174" customFormat="1" ht="18" customHeight="1" spans="1:9">
      <c r="A36" s="196"/>
      <c r="B36" s="158"/>
      <c r="C36" s="158"/>
      <c r="D36" s="144" t="s">
        <v>193</v>
      </c>
      <c r="E36" s="112">
        <v>29.1</v>
      </c>
      <c r="F36" s="112">
        <v>29.5</v>
      </c>
      <c r="G36" s="144"/>
      <c r="H36" s="176"/>
      <c r="I36" s="187"/>
    </row>
    <row r="37" s="174" customFormat="1" ht="18" customHeight="1" spans="1:9">
      <c r="A37" s="196"/>
      <c r="B37" s="158"/>
      <c r="C37" s="158"/>
      <c r="D37" s="144" t="s">
        <v>194</v>
      </c>
      <c r="E37" s="112">
        <v>3</v>
      </c>
      <c r="F37" s="112">
        <v>3</v>
      </c>
      <c r="G37" s="144"/>
      <c r="H37" s="176"/>
      <c r="I37" s="187"/>
    </row>
    <row r="38" s="174" customFormat="1" ht="18" customHeight="1" spans="1:9">
      <c r="A38" s="196"/>
      <c r="B38" s="158"/>
      <c r="C38" s="158"/>
      <c r="D38" s="144" t="s">
        <v>195</v>
      </c>
      <c r="E38" s="112">
        <v>6.98</v>
      </c>
      <c r="F38" s="112">
        <v>8.08</v>
      </c>
      <c r="G38" s="144"/>
      <c r="H38" s="176"/>
      <c r="I38" s="187"/>
    </row>
    <row r="39" s="174" customFormat="1" ht="18" customHeight="1" spans="1:9">
      <c r="A39" s="196"/>
      <c r="B39" s="158"/>
      <c r="C39" s="158"/>
      <c r="D39" s="144" t="s">
        <v>196</v>
      </c>
      <c r="E39" s="112">
        <v>11.02</v>
      </c>
      <c r="F39" s="112">
        <v>11.5</v>
      </c>
      <c r="G39" s="144"/>
      <c r="H39" s="176"/>
      <c r="I39" s="187"/>
    </row>
    <row r="40" s="174" customFormat="1" ht="18" customHeight="1" spans="1:9">
      <c r="A40" s="196"/>
      <c r="B40" s="158"/>
      <c r="C40" s="158" t="s">
        <v>197</v>
      </c>
      <c r="D40" s="144" t="s">
        <v>198</v>
      </c>
      <c r="E40" s="112" t="s">
        <v>200</v>
      </c>
      <c r="F40" s="173">
        <v>90</v>
      </c>
      <c r="G40" s="144"/>
      <c r="H40" s="176"/>
      <c r="I40" s="187"/>
    </row>
    <row r="41" s="174" customFormat="1" ht="18" customHeight="1" spans="1:9">
      <c r="A41" s="196"/>
      <c r="B41" s="158"/>
      <c r="C41" s="158"/>
      <c r="D41" s="144" t="s">
        <v>199</v>
      </c>
      <c r="E41" s="112" t="s">
        <v>119</v>
      </c>
      <c r="F41" s="173">
        <v>95</v>
      </c>
      <c r="G41" s="144"/>
      <c r="H41" s="176"/>
      <c r="I41" s="187"/>
    </row>
    <row r="42" s="174" customFormat="1" ht="18" customHeight="1" spans="1:9">
      <c r="A42" s="196"/>
      <c r="B42" s="158"/>
      <c r="C42" s="158"/>
      <c r="D42" s="144" t="s">
        <v>201</v>
      </c>
      <c r="E42" s="112">
        <v>100</v>
      </c>
      <c r="F42" s="173">
        <v>100</v>
      </c>
      <c r="G42" s="144"/>
      <c r="H42" s="176"/>
      <c r="I42" s="187"/>
    </row>
    <row r="43" s="174" customFormat="1" ht="18" customHeight="1" spans="1:9">
      <c r="A43" s="196"/>
      <c r="B43" s="158"/>
      <c r="C43" s="158"/>
      <c r="D43" s="144" t="s">
        <v>202</v>
      </c>
      <c r="E43" s="112">
        <v>15</v>
      </c>
      <c r="F43" s="173">
        <v>15</v>
      </c>
      <c r="G43" s="144"/>
      <c r="H43" s="176"/>
      <c r="I43" s="187"/>
    </row>
    <row r="44" s="174" customFormat="1" ht="18" customHeight="1" spans="1:9">
      <c r="A44" s="196"/>
      <c r="B44" s="158"/>
      <c r="C44" s="158" t="s">
        <v>204</v>
      </c>
      <c r="D44" s="159" t="s">
        <v>205</v>
      </c>
      <c r="E44" s="114">
        <v>100</v>
      </c>
      <c r="F44" s="173">
        <v>0</v>
      </c>
      <c r="G44" s="144"/>
      <c r="H44" s="176"/>
      <c r="I44" s="187"/>
    </row>
    <row r="45" s="174" customFormat="1" ht="18" customHeight="1" spans="1:9">
      <c r="A45" s="196" t="s">
        <v>176</v>
      </c>
      <c r="B45" s="158" t="s">
        <v>183</v>
      </c>
      <c r="C45" s="158" t="s">
        <v>207</v>
      </c>
      <c r="D45" s="144" t="s">
        <v>208</v>
      </c>
      <c r="E45" s="114">
        <v>3000</v>
      </c>
      <c r="F45" s="173">
        <v>3000</v>
      </c>
      <c r="G45" s="144"/>
      <c r="H45" s="176"/>
      <c r="I45" s="187"/>
    </row>
    <row r="46" s="174" customFormat="1" ht="18" customHeight="1" spans="1:9">
      <c r="A46" s="196"/>
      <c r="B46" s="158"/>
      <c r="C46" s="158"/>
      <c r="D46" s="144" t="s">
        <v>209</v>
      </c>
      <c r="E46" s="112" t="s">
        <v>312</v>
      </c>
      <c r="F46" s="112" t="s">
        <v>312</v>
      </c>
      <c r="G46" s="144"/>
      <c r="H46" s="176"/>
      <c r="I46" s="187"/>
    </row>
    <row r="47" s="174" customFormat="1" ht="18" customHeight="1" spans="1:9">
      <c r="A47" s="196"/>
      <c r="B47" s="158"/>
      <c r="C47" s="186"/>
      <c r="D47" s="144" t="s">
        <v>211</v>
      </c>
      <c r="E47" s="112">
        <v>2400</v>
      </c>
      <c r="F47" s="112">
        <v>2400</v>
      </c>
      <c r="G47" s="144"/>
      <c r="H47" s="176"/>
      <c r="I47" s="187"/>
    </row>
    <row r="48" s="174" customFormat="1" ht="30" customHeight="1" spans="1:9">
      <c r="A48" s="196"/>
      <c r="B48" s="158" t="s">
        <v>212</v>
      </c>
      <c r="C48" s="158" t="s">
        <v>213</v>
      </c>
      <c r="D48" s="163" t="s">
        <v>214</v>
      </c>
      <c r="E48" s="114">
        <v>8600</v>
      </c>
      <c r="F48" s="114">
        <v>8600</v>
      </c>
      <c r="G48" s="144"/>
      <c r="H48" s="176"/>
      <c r="I48" s="187"/>
    </row>
    <row r="49" s="174" customFormat="1" ht="24" customHeight="1" spans="1:9">
      <c r="A49" s="196"/>
      <c r="B49" s="158"/>
      <c r="C49" s="158" t="s">
        <v>216</v>
      </c>
      <c r="D49" s="163" t="s">
        <v>313</v>
      </c>
      <c r="E49" s="112">
        <v>951800</v>
      </c>
      <c r="F49" s="114">
        <v>951800</v>
      </c>
      <c r="G49" s="144"/>
      <c r="H49" s="176"/>
      <c r="I49" s="187"/>
    </row>
    <row r="50" s="174" customFormat="1" ht="24" customHeight="1" spans="1:9">
      <c r="A50" s="196"/>
      <c r="B50" s="158"/>
      <c r="C50" s="158"/>
      <c r="D50" s="163" t="s">
        <v>218</v>
      </c>
      <c r="E50" s="112">
        <v>500</v>
      </c>
      <c r="F50" s="112">
        <v>500</v>
      </c>
      <c r="G50" s="144"/>
      <c r="H50" s="176"/>
      <c r="I50" s="187"/>
    </row>
    <row r="51" s="174" customFormat="1" ht="30" customHeight="1" spans="1:9">
      <c r="A51" s="196"/>
      <c r="B51" s="158"/>
      <c r="C51" s="158" t="s">
        <v>219</v>
      </c>
      <c r="D51" s="163" t="s">
        <v>220</v>
      </c>
      <c r="E51" s="112" t="s">
        <v>124</v>
      </c>
      <c r="F51" s="112">
        <v>91</v>
      </c>
      <c r="G51" s="144"/>
      <c r="H51" s="176"/>
      <c r="I51" s="187"/>
    </row>
    <row r="52" s="174" customFormat="1" ht="30" customHeight="1" spans="1:9">
      <c r="A52" s="196"/>
      <c r="B52" s="158"/>
      <c r="C52" s="158" t="s">
        <v>221</v>
      </c>
      <c r="D52" s="163" t="s">
        <v>222</v>
      </c>
      <c r="E52" s="112" t="s">
        <v>223</v>
      </c>
      <c r="F52" s="112">
        <v>96</v>
      </c>
      <c r="G52" s="144"/>
      <c r="H52" s="176"/>
      <c r="I52" s="187"/>
    </row>
    <row r="53" s="174" customFormat="1" ht="30" customHeight="1" spans="1:9">
      <c r="A53" s="196"/>
      <c r="B53" s="158" t="s">
        <v>224</v>
      </c>
      <c r="C53" s="158" t="s">
        <v>225</v>
      </c>
      <c r="D53" s="163" t="s">
        <v>226</v>
      </c>
      <c r="E53" s="112" t="s">
        <v>108</v>
      </c>
      <c r="F53" s="112">
        <v>99</v>
      </c>
      <c r="G53" s="144"/>
      <c r="H53" s="176"/>
      <c r="I53" s="187"/>
    </row>
    <row r="54" s="174" customFormat="1" ht="24.95" customHeight="1" spans="1:9">
      <c r="A54" s="165" t="s">
        <v>227</v>
      </c>
      <c r="B54" s="166" t="s">
        <v>228</v>
      </c>
      <c r="C54" s="167"/>
      <c r="D54" s="167"/>
      <c r="E54" s="167"/>
      <c r="F54" s="167"/>
      <c r="G54" s="168"/>
      <c r="H54" s="176"/>
      <c r="I54" s="187"/>
    </row>
    <row r="55" s="174" customFormat="1" ht="50.1" customHeight="1" spans="1:9">
      <c r="A55" s="169" t="s">
        <v>229</v>
      </c>
      <c r="B55" s="169"/>
      <c r="C55" s="169"/>
      <c r="D55" s="169"/>
      <c r="E55" s="169"/>
      <c r="F55" s="169"/>
      <c r="G55" s="169"/>
      <c r="H55" s="176"/>
      <c r="I55" s="187"/>
    </row>
  </sheetData>
  <mergeCells count="35">
    <mergeCell ref="A1:G1"/>
    <mergeCell ref="A2:G2"/>
    <mergeCell ref="A3:G3"/>
    <mergeCell ref="A4:C4"/>
    <mergeCell ref="D4:G4"/>
    <mergeCell ref="A5:C5"/>
    <mergeCell ref="D5:G5"/>
    <mergeCell ref="A6:C6"/>
    <mergeCell ref="F6:G6"/>
    <mergeCell ref="D12:E12"/>
    <mergeCell ref="B29:E29"/>
    <mergeCell ref="F29:G29"/>
    <mergeCell ref="B30:E30"/>
    <mergeCell ref="F30:G30"/>
    <mergeCell ref="B54:G54"/>
    <mergeCell ref="A55:G55"/>
    <mergeCell ref="A29:A30"/>
    <mergeCell ref="A31:A44"/>
    <mergeCell ref="A45:A53"/>
    <mergeCell ref="B32:B44"/>
    <mergeCell ref="B45:B47"/>
    <mergeCell ref="B48:B52"/>
    <mergeCell ref="C32:C39"/>
    <mergeCell ref="C40:C43"/>
    <mergeCell ref="C45:C47"/>
    <mergeCell ref="C49:C50"/>
    <mergeCell ref="D13:D14"/>
    <mergeCell ref="D15:D16"/>
    <mergeCell ref="D17:D18"/>
    <mergeCell ref="D19:D20"/>
    <mergeCell ref="D21:D22"/>
    <mergeCell ref="D23:D25"/>
    <mergeCell ref="D26:D28"/>
    <mergeCell ref="A12:C28"/>
    <mergeCell ref="A7:C11"/>
  </mergeCells>
  <printOptions horizontalCentered="1"/>
  <pageMargins left="0.751388888888889" right="0.751388888888889" top="1" bottom="1" header="0.5" footer="0.5"/>
  <pageSetup paperSize="9" scale="63"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55"/>
  <sheetViews>
    <sheetView showOutlineSymbols="0" topLeftCell="A26" workbookViewId="0">
      <selection activeCell="F52" sqref="F52"/>
    </sheetView>
  </sheetViews>
  <sheetFormatPr defaultColWidth="9" defaultRowHeight="13.5"/>
  <cols>
    <col min="1" max="1" width="5.625" customWidth="1"/>
    <col min="2" max="2" width="6.625" customWidth="1"/>
    <col min="3" max="3" width="9.50833333333333" customWidth="1"/>
    <col min="4" max="4" width="30.625" customWidth="1"/>
    <col min="5" max="6" width="25.7583333333333" customWidth="1"/>
    <col min="7" max="7" width="28.375" customWidth="1"/>
    <col min="8" max="8" width="40.2583333333333" customWidth="1"/>
  </cols>
  <sheetData>
    <row r="1" s="40" customFormat="1" ht="14.25" spans="1:9">
      <c r="A1" s="42" t="s">
        <v>314</v>
      </c>
      <c r="B1" s="42"/>
      <c r="C1" s="42"/>
      <c r="D1" s="42"/>
      <c r="E1" s="42"/>
      <c r="F1" s="42"/>
      <c r="G1" s="42"/>
      <c r="H1" s="43"/>
      <c r="I1" s="80"/>
    </row>
    <row r="2" s="40" customFormat="1" ht="24" customHeight="1" spans="1:9">
      <c r="A2" s="170" t="s">
        <v>315</v>
      </c>
      <c r="B2" s="170"/>
      <c r="C2" s="170"/>
      <c r="D2" s="170"/>
      <c r="E2" s="170"/>
      <c r="F2" s="170"/>
      <c r="G2" s="170"/>
      <c r="H2" s="43"/>
      <c r="I2" s="80"/>
    </row>
    <row r="3" s="40" customFormat="1" ht="20.1" customHeight="1" spans="1:9">
      <c r="A3" s="132" t="s">
        <v>155</v>
      </c>
      <c r="B3" s="132"/>
      <c r="C3" s="132"/>
      <c r="D3" s="132"/>
      <c r="E3" s="132"/>
      <c r="F3" s="132"/>
      <c r="G3" s="132"/>
      <c r="H3" s="43"/>
      <c r="I3" s="80"/>
    </row>
    <row r="4" s="40" customFormat="1" ht="24.95" customHeight="1" spans="1:9">
      <c r="A4" s="49" t="s">
        <v>316</v>
      </c>
      <c r="B4" s="50"/>
      <c r="C4" s="50"/>
      <c r="D4" s="190" t="s">
        <v>317</v>
      </c>
      <c r="E4" s="48"/>
      <c r="F4" s="48"/>
      <c r="G4" s="48"/>
      <c r="H4" s="43"/>
      <c r="I4" s="80"/>
    </row>
    <row r="5" s="40" customFormat="1" ht="24.95" customHeight="1" spans="1:9">
      <c r="A5" s="49" t="s">
        <v>318</v>
      </c>
      <c r="B5" s="50"/>
      <c r="C5" s="51"/>
      <c r="D5" s="48" t="s">
        <v>319</v>
      </c>
      <c r="E5" s="48"/>
      <c r="F5" s="48"/>
      <c r="G5" s="48"/>
      <c r="H5" s="43"/>
      <c r="I5" s="80"/>
    </row>
    <row r="6" s="40" customFormat="1" ht="24.95" customHeight="1" spans="1:9">
      <c r="A6" s="52" t="s">
        <v>320</v>
      </c>
      <c r="B6" s="53"/>
      <c r="C6" s="53"/>
      <c r="D6" s="54" t="s">
        <v>321</v>
      </c>
      <c r="E6" s="48" t="s">
        <v>322</v>
      </c>
      <c r="F6" s="48" t="s">
        <v>323</v>
      </c>
      <c r="G6" s="48"/>
      <c r="H6" s="43"/>
      <c r="I6" s="80"/>
    </row>
    <row r="7" s="40" customFormat="1" ht="24" spans="1:9">
      <c r="A7" s="49" t="s">
        <v>324</v>
      </c>
      <c r="B7" s="50"/>
      <c r="C7" s="51"/>
      <c r="D7" s="55"/>
      <c r="E7" s="46" t="s">
        <v>325</v>
      </c>
      <c r="F7" s="46" t="s">
        <v>326</v>
      </c>
      <c r="G7" s="46" t="s">
        <v>327</v>
      </c>
      <c r="H7" s="43"/>
      <c r="I7" s="80"/>
    </row>
    <row r="8" s="40" customFormat="1" ht="14.25" spans="1:9">
      <c r="A8" s="50"/>
      <c r="B8" s="50"/>
      <c r="C8" s="51"/>
      <c r="D8" s="56" t="s">
        <v>328</v>
      </c>
      <c r="E8" s="191">
        <v>27870.56</v>
      </c>
      <c r="F8" s="48">
        <v>556.64</v>
      </c>
      <c r="G8" s="57">
        <f t="shared" ref="G8:G11" si="0">F8/E8</f>
        <v>0.0199723292248164</v>
      </c>
      <c r="H8" s="43"/>
      <c r="I8" s="80"/>
    </row>
    <row r="9" s="40" customFormat="1" ht="14.25" spans="1:9">
      <c r="A9" s="50"/>
      <c r="B9" s="50"/>
      <c r="C9" s="51"/>
      <c r="D9" s="56" t="s">
        <v>329</v>
      </c>
      <c r="E9" s="191">
        <v>15000</v>
      </c>
      <c r="F9" s="48">
        <v>266</v>
      </c>
      <c r="G9" s="57">
        <f t="shared" si="0"/>
        <v>0.0177333333333333</v>
      </c>
      <c r="H9" s="43"/>
      <c r="I9" s="80"/>
    </row>
    <row r="10" s="40" customFormat="1" ht="14.25" spans="1:9">
      <c r="A10" s="50"/>
      <c r="B10" s="50"/>
      <c r="C10" s="51"/>
      <c r="D10" s="56" t="s">
        <v>330</v>
      </c>
      <c r="E10" s="191">
        <v>5416.56</v>
      </c>
      <c r="F10" s="48">
        <v>290.64</v>
      </c>
      <c r="G10" s="57">
        <f t="shared" si="0"/>
        <v>0.053657672028003</v>
      </c>
      <c r="H10" s="43"/>
      <c r="I10" s="80"/>
    </row>
    <row r="11" s="40" customFormat="1" ht="24" spans="1:9">
      <c r="A11" s="50"/>
      <c r="B11" s="50"/>
      <c r="C11" s="51"/>
      <c r="D11" s="58" t="s">
        <v>331</v>
      </c>
      <c r="E11" s="191">
        <v>7454</v>
      </c>
      <c r="F11" s="48">
        <v>0</v>
      </c>
      <c r="G11" s="57">
        <f t="shared" si="0"/>
        <v>0</v>
      </c>
      <c r="H11" s="43"/>
      <c r="I11" s="80"/>
    </row>
    <row r="12" s="40" customFormat="1" ht="24.95" customHeight="1" spans="1:9">
      <c r="A12" s="46" t="s">
        <v>332</v>
      </c>
      <c r="B12" s="47"/>
      <c r="C12" s="59"/>
      <c r="D12" s="60"/>
      <c r="E12" s="60"/>
      <c r="F12" s="46" t="s">
        <v>333</v>
      </c>
      <c r="G12" s="46" t="s">
        <v>334</v>
      </c>
      <c r="H12" s="62"/>
      <c r="I12" s="80"/>
    </row>
    <row r="13" s="40" customFormat="1" ht="24.95" customHeight="1" spans="1:9">
      <c r="A13" s="47"/>
      <c r="B13" s="47"/>
      <c r="C13" s="59"/>
      <c r="D13" s="63" t="s">
        <v>335</v>
      </c>
      <c r="E13" s="64" t="s">
        <v>336</v>
      </c>
      <c r="F13" s="149" t="s">
        <v>293</v>
      </c>
      <c r="G13" s="65"/>
      <c r="H13" s="66"/>
      <c r="I13" s="82"/>
    </row>
    <row r="14" s="40" customFormat="1" ht="24.95" customHeight="1" spans="1:9">
      <c r="A14" s="47"/>
      <c r="B14" s="47"/>
      <c r="C14" s="59"/>
      <c r="D14" s="63"/>
      <c r="E14" s="64" t="s">
        <v>337</v>
      </c>
      <c r="F14" s="150" t="s">
        <v>294</v>
      </c>
      <c r="G14" s="67"/>
      <c r="H14" s="66"/>
      <c r="I14" s="82"/>
    </row>
    <row r="15" s="40" customFormat="1" ht="24.95" customHeight="1" spans="1:9">
      <c r="A15" s="47"/>
      <c r="B15" s="47"/>
      <c r="C15" s="59"/>
      <c r="D15" s="46" t="s">
        <v>338</v>
      </c>
      <c r="E15" s="68" t="s">
        <v>339</v>
      </c>
      <c r="F15" s="149" t="s">
        <v>295</v>
      </c>
      <c r="G15" s="65"/>
      <c r="H15" s="66"/>
      <c r="I15" s="82"/>
    </row>
    <row r="16" s="40" customFormat="1" ht="24.95" customHeight="1" spans="1:9">
      <c r="A16" s="47"/>
      <c r="B16" s="47"/>
      <c r="C16" s="59"/>
      <c r="D16" s="46"/>
      <c r="E16" s="68" t="s">
        <v>340</v>
      </c>
      <c r="F16" s="152" t="s">
        <v>296</v>
      </c>
      <c r="G16" s="65"/>
      <c r="H16" s="70"/>
      <c r="I16" s="82"/>
    </row>
    <row r="17" s="40" customFormat="1" ht="24.95" customHeight="1" spans="1:9">
      <c r="A17" s="47"/>
      <c r="B17" s="47"/>
      <c r="C17" s="59"/>
      <c r="D17" s="46" t="s">
        <v>341</v>
      </c>
      <c r="E17" s="68" t="s">
        <v>342</v>
      </c>
      <c r="F17" s="149" t="s">
        <v>297</v>
      </c>
      <c r="G17" s="65"/>
      <c r="H17" s="71"/>
      <c r="I17" s="82"/>
    </row>
    <row r="18" s="40" customFormat="1" ht="24.95" customHeight="1" spans="1:9">
      <c r="A18" s="47"/>
      <c r="B18" s="47"/>
      <c r="C18" s="59"/>
      <c r="D18" s="46"/>
      <c r="E18" s="64" t="s">
        <v>343</v>
      </c>
      <c r="F18" s="152">
        <f>G8</f>
        <v>0.0199723292248164</v>
      </c>
      <c r="G18" s="65"/>
      <c r="H18" s="66"/>
      <c r="I18" s="82"/>
    </row>
    <row r="19" s="40" customFormat="1" ht="24.95" customHeight="1" spans="1:9">
      <c r="A19" s="47"/>
      <c r="B19" s="47"/>
      <c r="C19" s="59"/>
      <c r="D19" s="46" t="s">
        <v>344</v>
      </c>
      <c r="E19" s="64" t="s">
        <v>345</v>
      </c>
      <c r="F19" s="149" t="s">
        <v>298</v>
      </c>
      <c r="G19" s="65"/>
      <c r="H19" s="66"/>
      <c r="I19" s="82"/>
    </row>
    <row r="20" s="40" customFormat="1" ht="24.95" customHeight="1" spans="1:9">
      <c r="A20" s="47"/>
      <c r="B20" s="47"/>
      <c r="C20" s="59"/>
      <c r="D20" s="46"/>
      <c r="E20" s="64" t="s">
        <v>346</v>
      </c>
      <c r="F20" s="149" t="s">
        <v>299</v>
      </c>
      <c r="G20" s="65"/>
      <c r="H20" s="66"/>
      <c r="I20" s="82"/>
    </row>
    <row r="21" s="40" customFormat="1" ht="24.95" customHeight="1" spans="1:9">
      <c r="A21" s="47"/>
      <c r="B21" s="47"/>
      <c r="C21" s="47"/>
      <c r="D21" s="46" t="s">
        <v>347</v>
      </c>
      <c r="E21" s="64" t="s">
        <v>348</v>
      </c>
      <c r="F21" s="149" t="s">
        <v>300</v>
      </c>
      <c r="G21" s="65"/>
      <c r="H21" s="66"/>
      <c r="I21" s="80"/>
    </row>
    <row r="22" s="40" customFormat="1" ht="24.95" customHeight="1" spans="1:9">
      <c r="A22" s="47"/>
      <c r="B22" s="47"/>
      <c r="C22" s="47"/>
      <c r="D22" s="46"/>
      <c r="E22" s="64" t="s">
        <v>349</v>
      </c>
      <c r="F22" s="149" t="s">
        <v>301</v>
      </c>
      <c r="G22" s="65"/>
      <c r="H22" s="66"/>
      <c r="I22" s="80"/>
    </row>
    <row r="23" s="40" customFormat="1" ht="24.95" customHeight="1" spans="1:9">
      <c r="A23" s="47"/>
      <c r="B23" s="47"/>
      <c r="C23" s="47"/>
      <c r="D23" s="46" t="s">
        <v>350</v>
      </c>
      <c r="E23" s="64" t="s">
        <v>351</v>
      </c>
      <c r="F23" s="149" t="s">
        <v>302</v>
      </c>
      <c r="G23" s="65"/>
      <c r="H23" s="66"/>
      <c r="I23" s="80"/>
    </row>
    <row r="24" s="40" customFormat="1" ht="24.95" customHeight="1" spans="1:9">
      <c r="A24" s="47"/>
      <c r="B24" s="47"/>
      <c r="C24" s="47"/>
      <c r="D24" s="46"/>
      <c r="E24" s="64" t="s">
        <v>352</v>
      </c>
      <c r="F24" s="149" t="s">
        <v>303</v>
      </c>
      <c r="G24" s="65"/>
      <c r="H24" s="66"/>
      <c r="I24" s="80"/>
    </row>
    <row r="25" s="40" customFormat="1" ht="24.95" customHeight="1" spans="1:9">
      <c r="A25" s="47"/>
      <c r="B25" s="47"/>
      <c r="C25" s="47"/>
      <c r="D25" s="46"/>
      <c r="E25" s="64" t="s">
        <v>353</v>
      </c>
      <c r="F25" s="149" t="s">
        <v>304</v>
      </c>
      <c r="G25" s="65"/>
      <c r="H25" s="66"/>
      <c r="I25" s="80"/>
    </row>
    <row r="26" s="40" customFormat="1" ht="24.95" customHeight="1" spans="1:9">
      <c r="A26" s="47"/>
      <c r="B26" s="47"/>
      <c r="C26" s="47"/>
      <c r="D26" s="46" t="s">
        <v>354</v>
      </c>
      <c r="E26" s="64" t="s">
        <v>355</v>
      </c>
      <c r="F26" s="149" t="s">
        <v>356</v>
      </c>
      <c r="G26" s="65"/>
      <c r="H26" s="66"/>
      <c r="I26" s="80"/>
    </row>
    <row r="27" s="40" customFormat="1" ht="24.95" customHeight="1" spans="1:9">
      <c r="A27" s="47"/>
      <c r="B27" s="47"/>
      <c r="C27" s="47"/>
      <c r="D27" s="46"/>
      <c r="E27" s="64" t="s">
        <v>357</v>
      </c>
      <c r="F27" s="149" t="s">
        <v>358</v>
      </c>
      <c r="G27" s="65"/>
      <c r="H27" s="43"/>
      <c r="I27" s="80"/>
    </row>
    <row r="28" s="40" customFormat="1" ht="24.95" customHeight="1" spans="1:9">
      <c r="A28" s="47"/>
      <c r="B28" s="47"/>
      <c r="C28" s="47"/>
      <c r="D28" s="46"/>
      <c r="E28" s="64" t="s">
        <v>359</v>
      </c>
      <c r="F28" s="149" t="s">
        <v>306</v>
      </c>
      <c r="G28" s="65"/>
      <c r="H28" s="43"/>
      <c r="I28" s="80"/>
    </row>
    <row r="29" s="40" customFormat="1" ht="15.95" customHeight="1" spans="1:9">
      <c r="A29" s="46" t="s">
        <v>360</v>
      </c>
      <c r="B29" s="46" t="s">
        <v>361</v>
      </c>
      <c r="C29" s="46"/>
      <c r="D29" s="46"/>
      <c r="E29" s="46"/>
      <c r="F29" s="46" t="s">
        <v>362</v>
      </c>
      <c r="G29" s="46"/>
      <c r="H29" s="43"/>
      <c r="I29" s="80"/>
    </row>
    <row r="30" s="40" customFormat="1" ht="66.95" customHeight="1" spans="1:9">
      <c r="A30" s="47"/>
      <c r="B30" s="64" t="s">
        <v>363</v>
      </c>
      <c r="C30" s="64"/>
      <c r="D30" s="64"/>
      <c r="E30" s="64"/>
      <c r="F30" s="64" t="s">
        <v>364</v>
      </c>
      <c r="G30" s="64"/>
      <c r="H30" s="43"/>
      <c r="I30" s="80"/>
    </row>
    <row r="31" s="41" customFormat="1" ht="30" customHeight="1" spans="1:9">
      <c r="A31" s="72" t="s">
        <v>61</v>
      </c>
      <c r="B31" s="46" t="s">
        <v>365</v>
      </c>
      <c r="C31" s="46" t="s">
        <v>366</v>
      </c>
      <c r="D31" s="46" t="s">
        <v>64</v>
      </c>
      <c r="E31" s="46" t="s">
        <v>367</v>
      </c>
      <c r="F31" s="46" t="s">
        <v>368</v>
      </c>
      <c r="G31" s="46" t="s">
        <v>369</v>
      </c>
      <c r="H31" s="66"/>
      <c r="I31" s="83"/>
    </row>
    <row r="32" s="40" customFormat="1" ht="24" spans="1:9">
      <c r="A32" s="72"/>
      <c r="B32" s="73" t="s">
        <v>370</v>
      </c>
      <c r="C32" s="73" t="s">
        <v>70</v>
      </c>
      <c r="D32" s="56" t="s">
        <v>371</v>
      </c>
      <c r="E32" s="48">
        <v>115.2972</v>
      </c>
      <c r="F32" s="48">
        <v>113.96</v>
      </c>
      <c r="G32" s="58" t="s">
        <v>372</v>
      </c>
      <c r="H32" s="43"/>
      <c r="I32" s="80"/>
    </row>
    <row r="33" s="40" customFormat="1" ht="48" spans="1:9">
      <c r="A33" s="72"/>
      <c r="B33" s="73"/>
      <c r="C33" s="73"/>
      <c r="D33" s="56" t="s">
        <v>373</v>
      </c>
      <c r="E33" s="48">
        <v>1.08455</v>
      </c>
      <c r="F33" s="48">
        <v>0.7698</v>
      </c>
      <c r="G33" s="58" t="s">
        <v>374</v>
      </c>
      <c r="H33" s="43"/>
      <c r="I33" s="80"/>
    </row>
    <row r="34" s="40" customFormat="1" ht="24" spans="1:9">
      <c r="A34" s="72"/>
      <c r="B34" s="73"/>
      <c r="C34" s="73"/>
      <c r="D34" s="56" t="s">
        <v>189</v>
      </c>
      <c r="E34" s="48">
        <v>4.48774</v>
      </c>
      <c r="F34" s="48">
        <v>1.2333</v>
      </c>
      <c r="G34" s="58" t="s">
        <v>372</v>
      </c>
      <c r="H34" s="43"/>
      <c r="I34" s="80"/>
    </row>
    <row r="35" s="40" customFormat="1" ht="24" spans="1:9">
      <c r="A35" s="72"/>
      <c r="B35" s="73"/>
      <c r="C35" s="73"/>
      <c r="D35" s="58" t="s">
        <v>375</v>
      </c>
      <c r="E35" s="48">
        <v>3.55</v>
      </c>
      <c r="F35" s="48">
        <v>0</v>
      </c>
      <c r="G35" s="58" t="s">
        <v>372</v>
      </c>
      <c r="H35" s="43"/>
      <c r="I35" s="80"/>
    </row>
    <row r="36" s="40" customFormat="1" ht="14.25" spans="1:9">
      <c r="A36" s="72"/>
      <c r="B36" s="73"/>
      <c r="C36" s="73"/>
      <c r="D36" s="58" t="s">
        <v>376</v>
      </c>
      <c r="E36" s="48">
        <v>24.5</v>
      </c>
      <c r="F36" s="48">
        <v>26.93</v>
      </c>
      <c r="G36" s="58"/>
      <c r="H36" s="43"/>
      <c r="I36" s="80"/>
    </row>
    <row r="37" s="40" customFormat="1" ht="24" spans="1:9">
      <c r="A37" s="72"/>
      <c r="B37" s="73"/>
      <c r="C37" s="73"/>
      <c r="D37" s="58" t="s">
        <v>377</v>
      </c>
      <c r="E37" s="48">
        <v>5</v>
      </c>
      <c r="F37" s="76">
        <v>15</v>
      </c>
      <c r="G37" s="58" t="s">
        <v>372</v>
      </c>
      <c r="H37" s="43"/>
      <c r="I37" s="80"/>
    </row>
    <row r="38" s="40" customFormat="1" ht="24" spans="1:9">
      <c r="A38" s="72"/>
      <c r="B38" s="73"/>
      <c r="C38" s="73"/>
      <c r="D38" s="58" t="s">
        <v>378</v>
      </c>
      <c r="E38" s="48">
        <v>7.2</v>
      </c>
      <c r="F38" s="48">
        <v>6.87</v>
      </c>
      <c r="G38" s="58" t="s">
        <v>372</v>
      </c>
      <c r="H38" s="43"/>
      <c r="I38" s="80"/>
    </row>
    <row r="39" s="40" customFormat="1" ht="14.25" spans="1:9">
      <c r="A39" s="72"/>
      <c r="B39" s="73"/>
      <c r="C39" s="73"/>
      <c r="D39" s="58" t="s">
        <v>379</v>
      </c>
      <c r="E39" s="48">
        <v>7.3</v>
      </c>
      <c r="F39" s="48">
        <v>7.34</v>
      </c>
      <c r="G39" s="58"/>
      <c r="H39" s="43"/>
      <c r="I39" s="80"/>
    </row>
    <row r="40" s="40" customFormat="1" ht="14.25" spans="1:9">
      <c r="A40" s="72"/>
      <c r="B40" s="73"/>
      <c r="C40" s="73" t="s">
        <v>101</v>
      </c>
      <c r="D40" s="58" t="s">
        <v>380</v>
      </c>
      <c r="E40" s="48" t="s">
        <v>200</v>
      </c>
      <c r="F40" s="76">
        <v>95</v>
      </c>
      <c r="G40" s="58"/>
      <c r="H40" s="43"/>
      <c r="I40" s="80"/>
    </row>
    <row r="41" s="40" customFormat="1" ht="14.25" spans="1:9">
      <c r="A41" s="72"/>
      <c r="B41" s="73"/>
      <c r="C41" s="73"/>
      <c r="D41" s="58" t="s">
        <v>381</v>
      </c>
      <c r="E41" s="48" t="s">
        <v>119</v>
      </c>
      <c r="F41" s="76">
        <v>98</v>
      </c>
      <c r="G41" s="58"/>
      <c r="H41" s="43"/>
      <c r="I41" s="80"/>
    </row>
    <row r="42" s="40" customFormat="1" ht="14.25" spans="1:9">
      <c r="A42" s="72"/>
      <c r="B42" s="73"/>
      <c r="C42" s="73"/>
      <c r="D42" s="58" t="s">
        <v>382</v>
      </c>
      <c r="E42" s="48">
        <v>100</v>
      </c>
      <c r="F42" s="76">
        <v>100</v>
      </c>
      <c r="G42" s="58"/>
      <c r="H42" s="43"/>
      <c r="I42" s="80"/>
    </row>
    <row r="43" s="40" customFormat="1" ht="48" spans="1:9">
      <c r="A43" s="72"/>
      <c r="B43" s="73"/>
      <c r="C43" s="73"/>
      <c r="D43" s="58" t="s">
        <v>383</v>
      </c>
      <c r="E43" s="48">
        <v>10</v>
      </c>
      <c r="F43" s="76">
        <v>4</v>
      </c>
      <c r="G43" s="58" t="s">
        <v>374</v>
      </c>
      <c r="H43" s="43"/>
      <c r="I43" s="80"/>
    </row>
    <row r="44" s="40" customFormat="1" ht="48" spans="1:9">
      <c r="A44" s="72"/>
      <c r="B44" s="73"/>
      <c r="C44" s="73" t="s">
        <v>125</v>
      </c>
      <c r="D44" s="192" t="s">
        <v>384</v>
      </c>
      <c r="E44" s="76">
        <v>100</v>
      </c>
      <c r="F44" s="76">
        <v>41.15</v>
      </c>
      <c r="G44" s="58" t="s">
        <v>374</v>
      </c>
      <c r="H44" s="43"/>
      <c r="I44" s="80"/>
    </row>
    <row r="45" s="40" customFormat="1" ht="14.25" spans="1:9">
      <c r="A45" s="72" t="s">
        <v>61</v>
      </c>
      <c r="B45" s="73" t="s">
        <v>370</v>
      </c>
      <c r="C45" s="73" t="s">
        <v>136</v>
      </c>
      <c r="D45" s="58" t="s">
        <v>385</v>
      </c>
      <c r="E45" s="76">
        <v>3394.6</v>
      </c>
      <c r="F45" s="48">
        <v>3394.6</v>
      </c>
      <c r="G45" s="58"/>
      <c r="H45" s="43"/>
      <c r="I45" s="80"/>
    </row>
    <row r="46" s="40" customFormat="1" ht="14.25" spans="1:9">
      <c r="A46" s="72"/>
      <c r="B46" s="73"/>
      <c r="C46" s="73"/>
      <c r="D46" s="58" t="s">
        <v>386</v>
      </c>
      <c r="E46" s="48" t="s">
        <v>387</v>
      </c>
      <c r="F46" s="48" t="s">
        <v>387</v>
      </c>
      <c r="G46" s="58"/>
      <c r="H46" s="43"/>
      <c r="I46" s="80"/>
    </row>
    <row r="47" s="40" customFormat="1" ht="14.25" spans="1:9">
      <c r="A47" s="72"/>
      <c r="B47" s="73"/>
      <c r="C47" s="79"/>
      <c r="D47" s="58" t="s">
        <v>388</v>
      </c>
      <c r="E47" s="48">
        <v>2000</v>
      </c>
      <c r="F47" s="76">
        <v>2000</v>
      </c>
      <c r="G47" s="58"/>
      <c r="H47" s="43"/>
      <c r="I47" s="80"/>
    </row>
    <row r="48" s="40" customFormat="1" ht="24" spans="1:9">
      <c r="A48" s="72"/>
      <c r="B48" s="73" t="s">
        <v>278</v>
      </c>
      <c r="C48" s="73" t="s">
        <v>389</v>
      </c>
      <c r="D48" s="85" t="s">
        <v>390</v>
      </c>
      <c r="E48" s="76">
        <v>35000</v>
      </c>
      <c r="F48" s="76">
        <v>40000</v>
      </c>
      <c r="G48" s="58"/>
      <c r="H48" s="43"/>
      <c r="I48" s="80"/>
    </row>
    <row r="49" s="40" customFormat="1" ht="14.25" spans="1:9">
      <c r="A49" s="72"/>
      <c r="B49" s="73"/>
      <c r="C49" s="73" t="s">
        <v>391</v>
      </c>
      <c r="D49" s="85" t="s">
        <v>217</v>
      </c>
      <c r="E49" s="48">
        <v>1210000</v>
      </c>
      <c r="F49" s="76">
        <v>1256600</v>
      </c>
      <c r="G49" s="58"/>
      <c r="H49" s="43"/>
      <c r="I49" s="80"/>
    </row>
    <row r="50" s="40" customFormat="1" ht="14.25" spans="1:9">
      <c r="A50" s="72"/>
      <c r="B50" s="73"/>
      <c r="C50" s="73"/>
      <c r="D50" s="85" t="s">
        <v>392</v>
      </c>
      <c r="E50" s="48">
        <v>500</v>
      </c>
      <c r="F50" s="48">
        <v>520</v>
      </c>
      <c r="G50" s="58"/>
      <c r="H50" s="43"/>
      <c r="I50" s="80"/>
    </row>
    <row r="51" s="40" customFormat="1" ht="30" customHeight="1" spans="1:9">
      <c r="A51" s="72"/>
      <c r="B51" s="73"/>
      <c r="C51" s="73" t="s">
        <v>393</v>
      </c>
      <c r="D51" s="85" t="s">
        <v>394</v>
      </c>
      <c r="E51" s="48" t="s">
        <v>124</v>
      </c>
      <c r="F51" s="48">
        <v>95</v>
      </c>
      <c r="G51" s="58"/>
      <c r="H51" s="43"/>
      <c r="I51" s="80"/>
    </row>
    <row r="52" s="40" customFormat="1" ht="30" customHeight="1" spans="1:9">
      <c r="A52" s="72"/>
      <c r="B52" s="73"/>
      <c r="C52" s="73" t="s">
        <v>147</v>
      </c>
      <c r="D52" s="85" t="s">
        <v>395</v>
      </c>
      <c r="E52" s="48" t="s">
        <v>223</v>
      </c>
      <c r="F52" s="48">
        <v>93</v>
      </c>
      <c r="G52" s="58"/>
      <c r="H52" s="43"/>
      <c r="I52" s="80"/>
    </row>
    <row r="53" s="40" customFormat="1" ht="30" customHeight="1" spans="1:9">
      <c r="A53" s="72"/>
      <c r="B53" s="73" t="s">
        <v>396</v>
      </c>
      <c r="C53" s="73" t="s">
        <v>397</v>
      </c>
      <c r="D53" s="85" t="s">
        <v>398</v>
      </c>
      <c r="E53" s="48" t="s">
        <v>200</v>
      </c>
      <c r="F53" s="76">
        <v>95</v>
      </c>
      <c r="G53" s="58"/>
      <c r="H53" s="43"/>
      <c r="I53" s="80"/>
    </row>
    <row r="54" s="40" customFormat="1" ht="24.95" customHeight="1" spans="1:9">
      <c r="A54" s="86" t="s">
        <v>399</v>
      </c>
      <c r="B54" s="87" t="s">
        <v>288</v>
      </c>
      <c r="C54" s="88"/>
      <c r="D54" s="88"/>
      <c r="E54" s="88"/>
      <c r="F54" s="88"/>
      <c r="G54" s="89"/>
      <c r="H54" s="43"/>
      <c r="I54" s="80"/>
    </row>
    <row r="55" s="40" customFormat="1" ht="50.1" customHeight="1" spans="1:9">
      <c r="A55" s="90" t="s">
        <v>400</v>
      </c>
      <c r="B55" s="90"/>
      <c r="C55" s="90"/>
      <c r="D55" s="90"/>
      <c r="E55" s="90"/>
      <c r="F55" s="90"/>
      <c r="G55" s="90"/>
      <c r="H55" s="43"/>
      <c r="I55" s="80"/>
    </row>
  </sheetData>
  <mergeCells count="35">
    <mergeCell ref="A1:G1"/>
    <mergeCell ref="A2:G2"/>
    <mergeCell ref="A3:G3"/>
    <mergeCell ref="A4:C4"/>
    <mergeCell ref="D4:G4"/>
    <mergeCell ref="A5:C5"/>
    <mergeCell ref="D5:G5"/>
    <mergeCell ref="A6:C6"/>
    <mergeCell ref="F6:G6"/>
    <mergeCell ref="D12:E12"/>
    <mergeCell ref="B29:E29"/>
    <mergeCell ref="F29:G29"/>
    <mergeCell ref="B30:E30"/>
    <mergeCell ref="F30:G30"/>
    <mergeCell ref="B54:G54"/>
    <mergeCell ref="A55:G55"/>
    <mergeCell ref="A29:A30"/>
    <mergeCell ref="A31:A44"/>
    <mergeCell ref="A45:A53"/>
    <mergeCell ref="B32:B44"/>
    <mergeCell ref="B45:B47"/>
    <mergeCell ref="B48:B52"/>
    <mergeCell ref="C32:C39"/>
    <mergeCell ref="C40:C43"/>
    <mergeCell ref="C45:C47"/>
    <mergeCell ref="C49:C50"/>
    <mergeCell ref="D13:D14"/>
    <mergeCell ref="D15:D16"/>
    <mergeCell ref="D17:D18"/>
    <mergeCell ref="D19:D20"/>
    <mergeCell ref="D21:D22"/>
    <mergeCell ref="D23:D25"/>
    <mergeCell ref="D26:D28"/>
    <mergeCell ref="A12:C28"/>
    <mergeCell ref="A7:C11"/>
  </mergeCells>
  <printOptions horizontalCentered="1"/>
  <pageMargins left="0.751388888888889" right="0.751388888888889" top="1" bottom="1" header="0.5" footer="0.5"/>
  <pageSetup paperSize="9" scale="64"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55"/>
  <sheetViews>
    <sheetView showOutlineSymbols="0" tabSelected="1" topLeftCell="A18" workbookViewId="0">
      <selection activeCell="F52" sqref="F52"/>
    </sheetView>
  </sheetViews>
  <sheetFormatPr defaultColWidth="9" defaultRowHeight="15"/>
  <cols>
    <col min="1" max="1" width="5.625" style="3" customWidth="1"/>
    <col min="2" max="2" width="6.625" style="3" customWidth="1"/>
    <col min="3" max="3" width="10.375" style="3" customWidth="1"/>
    <col min="4" max="4" width="30.625" style="3" customWidth="1"/>
    <col min="5" max="6" width="25.7583333333333" style="3" customWidth="1"/>
    <col min="7" max="7" width="20.5083333333333" style="3" customWidth="1"/>
    <col min="8" max="8" width="40.2583333333333" style="3" customWidth="1"/>
    <col min="9" max="32" width="9" style="3"/>
    <col min="33" max="16384" width="8.875" style="3"/>
  </cols>
  <sheetData>
    <row r="1" s="174" customFormat="1" spans="1:9">
      <c r="A1" s="129" t="s">
        <v>401</v>
      </c>
      <c r="B1" s="130"/>
      <c r="C1" s="130"/>
      <c r="D1" s="130"/>
      <c r="E1" s="130"/>
      <c r="F1" s="130"/>
      <c r="G1" s="130"/>
      <c r="H1" s="176"/>
      <c r="I1" s="187"/>
    </row>
    <row r="2" s="174" customFormat="1" ht="24" customHeight="1" spans="1:9">
      <c r="A2" s="131" t="str">
        <f>'1-3永州茶油奖补2025'!A2</f>
        <v>湖南省2025年度林业草原改革发展专项资金油茶产业发展示范奖补项目转移支付区域绩效目标自评表</v>
      </c>
      <c r="B2" s="131"/>
      <c r="C2" s="131"/>
      <c r="D2" s="131"/>
      <c r="E2" s="131"/>
      <c r="F2" s="131"/>
      <c r="G2" s="131"/>
      <c r="H2" s="176"/>
      <c r="I2" s="187"/>
    </row>
    <row r="3" s="174" customFormat="1" ht="20.1" customHeight="1" spans="1:9">
      <c r="A3" s="132" t="s">
        <v>155</v>
      </c>
      <c r="B3" s="132"/>
      <c r="C3" s="132"/>
      <c r="D3" s="132"/>
      <c r="E3" s="132"/>
      <c r="F3" s="132"/>
      <c r="G3" s="132"/>
      <c r="H3" s="176"/>
      <c r="I3" s="187"/>
    </row>
    <row r="4" s="174" customFormat="1" ht="24.95" customHeight="1" spans="1:9">
      <c r="A4" s="133" t="s">
        <v>156</v>
      </c>
      <c r="B4" s="134"/>
      <c r="C4" s="134"/>
      <c r="D4" s="135" t="s">
        <v>157</v>
      </c>
      <c r="E4" s="112"/>
      <c r="F4" s="112"/>
      <c r="G4" s="112"/>
      <c r="H4" s="176"/>
      <c r="I4" s="187"/>
    </row>
    <row r="5" s="174" customFormat="1" ht="24.95" customHeight="1" spans="1:9">
      <c r="A5" s="133" t="s">
        <v>5</v>
      </c>
      <c r="B5" s="134"/>
      <c r="C5" s="136"/>
      <c r="D5" s="112" t="s">
        <v>6</v>
      </c>
      <c r="E5" s="112"/>
      <c r="F5" s="112"/>
      <c r="G5" s="112"/>
      <c r="H5" s="176"/>
      <c r="I5" s="187"/>
    </row>
    <row r="6" s="174" customFormat="1" ht="24.95" customHeight="1" spans="1:9">
      <c r="A6" s="137" t="s">
        <v>7</v>
      </c>
      <c r="B6" s="138"/>
      <c r="C6" s="138"/>
      <c r="D6" s="48" t="s">
        <v>321</v>
      </c>
      <c r="E6" s="112" t="s">
        <v>9</v>
      </c>
      <c r="F6" s="48" t="s">
        <v>402</v>
      </c>
      <c r="G6" s="112"/>
      <c r="H6" s="176"/>
      <c r="I6" s="187"/>
    </row>
    <row r="7" s="174" customFormat="1" ht="30" customHeight="1" spans="1:9">
      <c r="A7" s="133" t="s">
        <v>403</v>
      </c>
      <c r="B7" s="134"/>
      <c r="C7" s="136"/>
      <c r="D7" s="140"/>
      <c r="E7" s="97" t="s">
        <v>161</v>
      </c>
      <c r="F7" s="97" t="s">
        <v>162</v>
      </c>
      <c r="G7" s="97" t="s">
        <v>404</v>
      </c>
      <c r="H7" s="176"/>
      <c r="I7" s="187"/>
    </row>
    <row r="8" s="174" customFormat="1" ht="24.95" customHeight="1" spans="1:9">
      <c r="A8" s="134"/>
      <c r="B8" s="134"/>
      <c r="C8" s="136"/>
      <c r="D8" s="141" t="s">
        <v>14</v>
      </c>
      <c r="E8" s="177">
        <f>SUM(E9:E11)</f>
        <v>20257.58</v>
      </c>
      <c r="F8" s="177">
        <v>1163.72</v>
      </c>
      <c r="G8" s="178">
        <v>0.0407467053613797</v>
      </c>
      <c r="H8" s="176"/>
      <c r="I8" s="187"/>
    </row>
    <row r="9" s="174" customFormat="1" ht="24.95" customHeight="1" spans="1:9">
      <c r="A9" s="134"/>
      <c r="B9" s="134"/>
      <c r="C9" s="136"/>
      <c r="D9" s="141" t="s">
        <v>15</v>
      </c>
      <c r="E9" s="177">
        <v>5000</v>
      </c>
      <c r="F9" s="177">
        <v>0</v>
      </c>
      <c r="G9" s="178">
        <v>0</v>
      </c>
      <c r="H9" s="179">
        <v>1990.94</v>
      </c>
      <c r="I9" s="187"/>
    </row>
    <row r="10" s="174" customFormat="1" ht="24.95" customHeight="1" spans="1:9">
      <c r="A10" s="134"/>
      <c r="B10" s="134"/>
      <c r="C10" s="136"/>
      <c r="D10" s="141" t="s">
        <v>16</v>
      </c>
      <c r="E10" s="177">
        <v>4438.35</v>
      </c>
      <c r="F10" s="177">
        <v>942</v>
      </c>
      <c r="G10" s="178">
        <v>0.236595744680851</v>
      </c>
      <c r="H10" s="179"/>
      <c r="I10" s="187"/>
    </row>
    <row r="11" s="174" customFormat="1" ht="27" customHeight="1" spans="1:9">
      <c r="A11" s="134"/>
      <c r="B11" s="134"/>
      <c r="C11" s="136"/>
      <c r="D11" s="144" t="s">
        <v>17</v>
      </c>
      <c r="E11" s="177">
        <v>10819.23</v>
      </c>
      <c r="F11" s="177">
        <v>221.72</v>
      </c>
      <c r="G11" s="178">
        <v>0</v>
      </c>
      <c r="H11" s="179">
        <v>10819.23</v>
      </c>
      <c r="I11" s="187"/>
    </row>
    <row r="12" s="174" customFormat="1" ht="24.95" customHeight="1" spans="1:9">
      <c r="A12" s="97" t="s">
        <v>18</v>
      </c>
      <c r="B12" s="145"/>
      <c r="C12" s="146"/>
      <c r="D12" s="147"/>
      <c r="E12" s="147"/>
      <c r="F12" s="97" t="s">
        <v>19</v>
      </c>
      <c r="G12" s="97" t="s">
        <v>20</v>
      </c>
      <c r="H12" s="180"/>
      <c r="I12" s="187"/>
    </row>
    <row r="13" s="174" customFormat="1" ht="24.95" customHeight="1" spans="1:9">
      <c r="A13" s="145"/>
      <c r="B13" s="145"/>
      <c r="C13" s="146"/>
      <c r="D13" s="92" t="s">
        <v>21</v>
      </c>
      <c r="E13" s="148" t="s">
        <v>22</v>
      </c>
      <c r="F13" s="149" t="s">
        <v>293</v>
      </c>
      <c r="G13" s="149"/>
      <c r="H13" s="181"/>
      <c r="I13" s="188"/>
    </row>
    <row r="14" s="174" customFormat="1" ht="24.95" customHeight="1" spans="1:9">
      <c r="A14" s="145"/>
      <c r="B14" s="145"/>
      <c r="C14" s="146"/>
      <c r="D14" s="92"/>
      <c r="E14" s="148" t="s">
        <v>24</v>
      </c>
      <c r="F14" s="150" t="s">
        <v>294</v>
      </c>
      <c r="G14" s="150"/>
      <c r="H14" s="181"/>
      <c r="I14" s="188"/>
    </row>
    <row r="15" s="174" customFormat="1" ht="24.95" customHeight="1" spans="1:9">
      <c r="A15" s="145"/>
      <c r="B15" s="145"/>
      <c r="C15" s="146"/>
      <c r="D15" s="97" t="s">
        <v>25</v>
      </c>
      <c r="E15" s="151" t="s">
        <v>168</v>
      </c>
      <c r="F15" s="149" t="s">
        <v>295</v>
      </c>
      <c r="G15" s="149"/>
      <c r="H15" s="181"/>
      <c r="I15" s="188"/>
    </row>
    <row r="16" s="174" customFormat="1" ht="24.95" customHeight="1" spans="1:9">
      <c r="A16" s="145"/>
      <c r="B16" s="145"/>
      <c r="C16" s="146"/>
      <c r="D16" s="97"/>
      <c r="E16" s="151" t="s">
        <v>169</v>
      </c>
      <c r="F16" s="152" t="s">
        <v>296</v>
      </c>
      <c r="G16" s="149" t="s">
        <v>405</v>
      </c>
      <c r="H16" s="182"/>
      <c r="I16" s="188"/>
    </row>
    <row r="17" s="174" customFormat="1" ht="24.95" customHeight="1" spans="1:9">
      <c r="A17" s="145"/>
      <c r="B17" s="145"/>
      <c r="C17" s="146"/>
      <c r="D17" s="97" t="s">
        <v>29</v>
      </c>
      <c r="E17" s="151" t="s">
        <v>170</v>
      </c>
      <c r="F17" s="149" t="s">
        <v>297</v>
      </c>
      <c r="G17" s="149"/>
      <c r="H17" s="183"/>
      <c r="I17" s="188"/>
    </row>
    <row r="18" s="174" customFormat="1" ht="24.95" customHeight="1" spans="1:9">
      <c r="A18" s="145"/>
      <c r="B18" s="145"/>
      <c r="C18" s="146"/>
      <c r="D18" s="97"/>
      <c r="E18" s="148" t="s">
        <v>32</v>
      </c>
      <c r="F18" s="152">
        <f>G8</f>
        <v>0.0407467053613797</v>
      </c>
      <c r="G18" s="149" t="s">
        <v>406</v>
      </c>
      <c r="H18" s="181"/>
      <c r="I18" s="188"/>
    </row>
    <row r="19" s="174" customFormat="1" ht="24.95" customHeight="1" spans="1:9">
      <c r="A19" s="145"/>
      <c r="B19" s="145"/>
      <c r="C19" s="146"/>
      <c r="D19" s="97" t="s">
        <v>33</v>
      </c>
      <c r="E19" s="148" t="s">
        <v>34</v>
      </c>
      <c r="F19" s="149" t="s">
        <v>298</v>
      </c>
      <c r="G19" s="149"/>
      <c r="H19" s="181"/>
      <c r="I19" s="188"/>
    </row>
    <row r="20" s="174" customFormat="1" ht="24.95" customHeight="1" spans="1:9">
      <c r="A20" s="145"/>
      <c r="B20" s="145"/>
      <c r="C20" s="146"/>
      <c r="D20" s="97"/>
      <c r="E20" s="148" t="s">
        <v>36</v>
      </c>
      <c r="F20" s="149" t="s">
        <v>299</v>
      </c>
      <c r="G20" s="149"/>
      <c r="H20" s="181"/>
      <c r="I20" s="188"/>
    </row>
    <row r="21" s="174" customFormat="1" ht="24.95" customHeight="1" spans="1:9">
      <c r="A21" s="145"/>
      <c r="B21" s="145"/>
      <c r="C21" s="145"/>
      <c r="D21" s="97" t="s">
        <v>38</v>
      </c>
      <c r="E21" s="148" t="s">
        <v>39</v>
      </c>
      <c r="F21" s="149" t="s">
        <v>300</v>
      </c>
      <c r="G21" s="149"/>
      <c r="H21" s="181"/>
      <c r="I21" s="187"/>
    </row>
    <row r="22" s="174" customFormat="1" ht="24.95" customHeight="1" spans="1:9">
      <c r="A22" s="145"/>
      <c r="B22" s="145"/>
      <c r="C22" s="145"/>
      <c r="D22" s="97"/>
      <c r="E22" s="148" t="s">
        <v>41</v>
      </c>
      <c r="F22" s="149" t="s">
        <v>301</v>
      </c>
      <c r="G22" s="149"/>
      <c r="H22" s="181"/>
      <c r="I22" s="187"/>
    </row>
    <row r="23" s="174" customFormat="1" ht="24.95" customHeight="1" spans="1:9">
      <c r="A23" s="145"/>
      <c r="B23" s="145"/>
      <c r="C23" s="145"/>
      <c r="D23" s="97" t="s">
        <v>42</v>
      </c>
      <c r="E23" s="148" t="s">
        <v>43</v>
      </c>
      <c r="F23" s="149" t="s">
        <v>302</v>
      </c>
      <c r="G23" s="149"/>
      <c r="H23" s="181"/>
      <c r="I23" s="187"/>
    </row>
    <row r="24" s="174" customFormat="1" ht="24.95" customHeight="1" spans="1:9">
      <c r="A24" s="145"/>
      <c r="B24" s="145"/>
      <c r="C24" s="145"/>
      <c r="D24" s="97"/>
      <c r="E24" s="148" t="s">
        <v>45</v>
      </c>
      <c r="F24" s="149" t="s">
        <v>303</v>
      </c>
      <c r="G24" s="149" t="s">
        <v>407</v>
      </c>
      <c r="H24" s="181"/>
      <c r="I24" s="187"/>
    </row>
    <row r="25" s="174" customFormat="1" ht="24.95" customHeight="1" spans="1:9">
      <c r="A25" s="145"/>
      <c r="B25" s="145"/>
      <c r="C25" s="145"/>
      <c r="D25" s="97"/>
      <c r="E25" s="148" t="s">
        <v>47</v>
      </c>
      <c r="F25" s="149" t="s">
        <v>304</v>
      </c>
      <c r="G25" s="149"/>
      <c r="H25" s="181"/>
      <c r="I25" s="187"/>
    </row>
    <row r="26" s="174" customFormat="1" ht="24.95" customHeight="1" spans="1:9">
      <c r="A26" s="145"/>
      <c r="B26" s="145"/>
      <c r="C26" s="145"/>
      <c r="D26" s="97" t="s">
        <v>49</v>
      </c>
      <c r="E26" s="148" t="s">
        <v>50</v>
      </c>
      <c r="F26" s="149" t="s">
        <v>356</v>
      </c>
      <c r="G26" s="149"/>
      <c r="H26" s="181"/>
      <c r="I26" s="187"/>
    </row>
    <row r="27" s="174" customFormat="1" ht="24.95" customHeight="1" spans="1:9">
      <c r="A27" s="145"/>
      <c r="B27" s="145"/>
      <c r="C27" s="145"/>
      <c r="D27" s="97"/>
      <c r="E27" s="148" t="s">
        <v>52</v>
      </c>
      <c r="F27" s="149" t="s">
        <v>358</v>
      </c>
      <c r="G27" s="149"/>
      <c r="H27" s="176"/>
      <c r="I27" s="187"/>
    </row>
    <row r="28" s="174" customFormat="1" ht="24.95" customHeight="1" spans="1:9">
      <c r="A28" s="145"/>
      <c r="B28" s="145"/>
      <c r="C28" s="145"/>
      <c r="D28" s="97"/>
      <c r="E28" s="148" t="s">
        <v>54</v>
      </c>
      <c r="F28" s="149" t="s">
        <v>306</v>
      </c>
      <c r="G28" s="149" t="s">
        <v>408</v>
      </c>
      <c r="H28" s="176"/>
      <c r="I28" s="187"/>
    </row>
    <row r="29" s="174" customFormat="1" ht="30" customHeight="1" spans="1:9">
      <c r="A29" s="97" t="s">
        <v>409</v>
      </c>
      <c r="B29" s="97" t="s">
        <v>57</v>
      </c>
      <c r="C29" s="97"/>
      <c r="D29" s="97"/>
      <c r="E29" s="97"/>
      <c r="F29" s="97" t="s">
        <v>58</v>
      </c>
      <c r="G29" s="97"/>
      <c r="H29" s="176"/>
      <c r="I29" s="187"/>
    </row>
    <row r="30" s="174" customFormat="1" ht="87" customHeight="1" spans="1:9">
      <c r="A30" s="145"/>
      <c r="B30" s="148" t="s">
        <v>410</v>
      </c>
      <c r="C30" s="148"/>
      <c r="D30" s="148"/>
      <c r="E30" s="148"/>
      <c r="F30" s="148" t="s">
        <v>411</v>
      </c>
      <c r="G30" s="148"/>
      <c r="H30" s="176"/>
      <c r="I30" s="187"/>
    </row>
    <row r="31" s="175" customFormat="1" ht="30" customHeight="1" spans="1:9">
      <c r="A31" s="153" t="s">
        <v>176</v>
      </c>
      <c r="B31" s="97" t="s">
        <v>412</v>
      </c>
      <c r="C31" s="97" t="s">
        <v>413</v>
      </c>
      <c r="D31" s="97" t="s">
        <v>179</v>
      </c>
      <c r="E31" s="97" t="s">
        <v>180</v>
      </c>
      <c r="F31" s="97" t="s">
        <v>181</v>
      </c>
      <c r="G31" s="97" t="s">
        <v>182</v>
      </c>
      <c r="H31" s="181"/>
      <c r="I31" s="189"/>
    </row>
    <row r="32" s="174" customFormat="1" ht="30" customHeight="1" spans="1:9">
      <c r="A32" s="154"/>
      <c r="B32" s="158" t="s">
        <v>414</v>
      </c>
      <c r="C32" s="158" t="s">
        <v>184</v>
      </c>
      <c r="D32" s="141" t="s">
        <v>185</v>
      </c>
      <c r="E32" s="112">
        <v>110</v>
      </c>
      <c r="F32" s="112">
        <v>110</v>
      </c>
      <c r="G32" s="112"/>
      <c r="H32" s="176"/>
      <c r="I32" s="187"/>
    </row>
    <row r="33" s="174" customFormat="1" ht="30" customHeight="1" spans="1:9">
      <c r="A33" s="154"/>
      <c r="B33" s="158"/>
      <c r="C33" s="158"/>
      <c r="D33" s="141" t="s">
        <v>187</v>
      </c>
      <c r="E33" s="112" t="s">
        <v>415</v>
      </c>
      <c r="F33" s="112" t="s">
        <v>415</v>
      </c>
      <c r="G33" s="112"/>
      <c r="H33" s="176"/>
      <c r="I33" s="187"/>
    </row>
    <row r="34" s="174" customFormat="1" ht="30" customHeight="1" spans="1:9">
      <c r="A34" s="154"/>
      <c r="B34" s="158"/>
      <c r="C34" s="158"/>
      <c r="D34" s="141" t="s">
        <v>309</v>
      </c>
      <c r="E34" s="112">
        <v>2.38</v>
      </c>
      <c r="F34" s="112">
        <v>1.3</v>
      </c>
      <c r="G34" s="58" t="s">
        <v>416</v>
      </c>
      <c r="H34" s="176"/>
      <c r="I34" s="187"/>
    </row>
    <row r="35" s="174" customFormat="1" ht="30" customHeight="1" spans="1:9">
      <c r="A35" s="154"/>
      <c r="B35" s="158"/>
      <c r="C35" s="158"/>
      <c r="D35" s="144" t="s">
        <v>191</v>
      </c>
      <c r="E35" s="112">
        <v>2.38</v>
      </c>
      <c r="F35" s="112">
        <v>0.8</v>
      </c>
      <c r="G35" s="144" t="s">
        <v>417</v>
      </c>
      <c r="H35" s="176"/>
      <c r="I35" s="187"/>
    </row>
    <row r="36" s="174" customFormat="1" ht="30" customHeight="1" spans="1:9">
      <c r="A36" s="154"/>
      <c r="B36" s="158"/>
      <c r="C36" s="158"/>
      <c r="D36" s="144" t="s">
        <v>193</v>
      </c>
      <c r="E36" s="184">
        <v>23.13</v>
      </c>
      <c r="F36" s="184">
        <v>23.13</v>
      </c>
      <c r="G36" s="112"/>
      <c r="H36" s="176"/>
      <c r="I36" s="187"/>
    </row>
    <row r="37" s="174" customFormat="1" ht="30" customHeight="1" spans="1:9">
      <c r="A37" s="154"/>
      <c r="B37" s="158"/>
      <c r="C37" s="158"/>
      <c r="D37" s="144" t="s">
        <v>194</v>
      </c>
      <c r="E37" s="184">
        <v>17.41</v>
      </c>
      <c r="F37" s="114">
        <v>17.41</v>
      </c>
      <c r="G37" s="185"/>
      <c r="H37" s="176"/>
      <c r="I37" s="187"/>
    </row>
    <row r="38" s="174" customFormat="1" ht="30" customHeight="1" spans="1:9">
      <c r="A38" s="154"/>
      <c r="B38" s="158"/>
      <c r="C38" s="158"/>
      <c r="D38" s="144" t="s">
        <v>195</v>
      </c>
      <c r="E38" s="112">
        <v>2.63</v>
      </c>
      <c r="F38" s="112">
        <v>2.63</v>
      </c>
      <c r="G38" s="185"/>
      <c r="H38" s="176"/>
      <c r="I38" s="187"/>
    </row>
    <row r="39" s="174" customFormat="1" ht="30" customHeight="1" spans="1:9">
      <c r="A39" s="154"/>
      <c r="B39" s="158"/>
      <c r="C39" s="158"/>
      <c r="D39" s="144" t="s">
        <v>196</v>
      </c>
      <c r="E39" s="112">
        <v>5.07</v>
      </c>
      <c r="F39" s="112">
        <v>5.07</v>
      </c>
      <c r="G39" s="112"/>
      <c r="H39" s="176"/>
      <c r="I39" s="187"/>
    </row>
    <row r="40" s="174" customFormat="1" ht="30" customHeight="1" spans="1:9">
      <c r="A40" s="154"/>
      <c r="B40" s="158"/>
      <c r="C40" s="158" t="s">
        <v>197</v>
      </c>
      <c r="D40" s="144" t="s">
        <v>198</v>
      </c>
      <c r="E40" s="184" t="s">
        <v>415</v>
      </c>
      <c r="F40" s="112" t="s">
        <v>415</v>
      </c>
      <c r="G40" s="112"/>
      <c r="H40" s="176"/>
      <c r="I40" s="187"/>
    </row>
    <row r="41" s="174" customFormat="1" ht="30" customHeight="1" spans="1:9">
      <c r="A41" s="154"/>
      <c r="B41" s="158"/>
      <c r="C41" s="158"/>
      <c r="D41" s="144" t="s">
        <v>199</v>
      </c>
      <c r="E41" s="184">
        <v>90</v>
      </c>
      <c r="F41" s="184">
        <v>90</v>
      </c>
      <c r="G41" s="112"/>
      <c r="H41" s="176"/>
      <c r="I41" s="187"/>
    </row>
    <row r="42" s="174" customFormat="1" ht="30" customHeight="1" spans="1:9">
      <c r="A42" s="154"/>
      <c r="B42" s="158"/>
      <c r="C42" s="158"/>
      <c r="D42" s="144" t="s">
        <v>201</v>
      </c>
      <c r="E42" s="184">
        <v>100</v>
      </c>
      <c r="F42" s="184">
        <v>100</v>
      </c>
      <c r="G42" s="112"/>
      <c r="H42" s="176"/>
      <c r="I42" s="187"/>
    </row>
    <row r="43" s="174" customFormat="1" ht="30" customHeight="1" spans="1:9">
      <c r="A43" s="154"/>
      <c r="B43" s="158"/>
      <c r="C43" s="158"/>
      <c r="D43" s="144" t="s">
        <v>202</v>
      </c>
      <c r="E43" s="184">
        <v>20</v>
      </c>
      <c r="F43" s="184">
        <v>20</v>
      </c>
      <c r="G43" s="112"/>
      <c r="H43" s="176"/>
      <c r="I43" s="187"/>
    </row>
    <row r="44" s="174" customFormat="1" ht="30" customHeight="1" spans="1:9">
      <c r="A44" s="154"/>
      <c r="B44" s="158"/>
      <c r="C44" s="158" t="s">
        <v>204</v>
      </c>
      <c r="D44" s="159" t="s">
        <v>205</v>
      </c>
      <c r="E44" s="184">
        <v>100</v>
      </c>
      <c r="F44" s="114">
        <f>F34/E34*100</f>
        <v>54.6218487394958</v>
      </c>
      <c r="G44" s="58" t="s">
        <v>418</v>
      </c>
      <c r="H44" s="176"/>
      <c r="I44" s="187"/>
    </row>
    <row r="45" s="174" customFormat="1" ht="30" customHeight="1" spans="1:9">
      <c r="A45" s="154"/>
      <c r="B45" s="158" t="s">
        <v>414</v>
      </c>
      <c r="C45" s="158" t="s">
        <v>207</v>
      </c>
      <c r="D45" s="144" t="s">
        <v>208</v>
      </c>
      <c r="E45" s="184" t="s">
        <v>415</v>
      </c>
      <c r="F45" s="184" t="s">
        <v>415</v>
      </c>
      <c r="G45" s="112"/>
      <c r="H45" s="176"/>
      <c r="I45" s="187"/>
    </row>
    <row r="46" s="174" customFormat="1" ht="30" customHeight="1" spans="1:9">
      <c r="A46" s="154"/>
      <c r="B46" s="158"/>
      <c r="C46" s="158"/>
      <c r="D46" s="144" t="s">
        <v>209</v>
      </c>
      <c r="E46" s="184" t="s">
        <v>419</v>
      </c>
      <c r="F46" s="184" t="s">
        <v>419</v>
      </c>
      <c r="G46" s="112"/>
      <c r="H46" s="176"/>
      <c r="I46" s="187"/>
    </row>
    <row r="47" s="174" customFormat="1" ht="30" customHeight="1" spans="1:9">
      <c r="A47" s="154"/>
      <c r="B47" s="158"/>
      <c r="C47" s="186"/>
      <c r="D47" s="144" t="s">
        <v>211</v>
      </c>
      <c r="E47" s="184">
        <v>2200</v>
      </c>
      <c r="F47" s="184">
        <v>2200</v>
      </c>
      <c r="G47" s="112"/>
      <c r="H47" s="176"/>
      <c r="I47" s="187"/>
    </row>
    <row r="48" s="174" customFormat="1" ht="30" customHeight="1" spans="1:9">
      <c r="A48" s="154"/>
      <c r="B48" s="158" t="s">
        <v>420</v>
      </c>
      <c r="C48" s="158" t="s">
        <v>421</v>
      </c>
      <c r="D48" s="163" t="s">
        <v>214</v>
      </c>
      <c r="E48" s="114">
        <v>34400</v>
      </c>
      <c r="F48" s="114">
        <v>34400</v>
      </c>
      <c r="G48" s="185"/>
      <c r="H48" s="176"/>
      <c r="I48" s="187"/>
    </row>
    <row r="49" s="174" customFormat="1" ht="30" customHeight="1" spans="1:9">
      <c r="A49" s="154"/>
      <c r="B49" s="158"/>
      <c r="C49" s="158" t="s">
        <v>422</v>
      </c>
      <c r="D49" s="163" t="s">
        <v>313</v>
      </c>
      <c r="E49" s="112">
        <v>943244.63</v>
      </c>
      <c r="F49" s="112">
        <v>943244.63</v>
      </c>
      <c r="G49" s="185"/>
      <c r="H49" s="176"/>
      <c r="I49" s="187"/>
    </row>
    <row r="50" s="174" customFormat="1" ht="30" customHeight="1" spans="1:9">
      <c r="A50" s="154"/>
      <c r="B50" s="158"/>
      <c r="C50" s="158"/>
      <c r="D50" s="163" t="s">
        <v>218</v>
      </c>
      <c r="E50" s="184">
        <v>186.67</v>
      </c>
      <c r="F50" s="112">
        <v>186.67</v>
      </c>
      <c r="G50" s="185"/>
      <c r="H50" s="176"/>
      <c r="I50" s="187"/>
    </row>
    <row r="51" s="174" customFormat="1" ht="30" customHeight="1" spans="1:9">
      <c r="A51" s="154"/>
      <c r="B51" s="158"/>
      <c r="C51" s="158" t="s">
        <v>423</v>
      </c>
      <c r="D51" s="163" t="s">
        <v>220</v>
      </c>
      <c r="E51" s="145" t="s">
        <v>424</v>
      </c>
      <c r="F51" s="112">
        <v>98</v>
      </c>
      <c r="G51" s="173"/>
      <c r="H51" s="176"/>
      <c r="I51" s="187"/>
    </row>
    <row r="52" s="174" customFormat="1" ht="30" customHeight="1" spans="1:9">
      <c r="A52" s="154"/>
      <c r="B52" s="158"/>
      <c r="C52" s="158" t="s">
        <v>221</v>
      </c>
      <c r="D52" s="163" t="s">
        <v>222</v>
      </c>
      <c r="E52" s="112" t="s">
        <v>425</v>
      </c>
      <c r="F52" s="112">
        <v>95</v>
      </c>
      <c r="G52" s="185"/>
      <c r="H52" s="176"/>
      <c r="I52" s="187"/>
    </row>
    <row r="53" s="174" customFormat="1" ht="30" customHeight="1" spans="1:9">
      <c r="A53" s="164"/>
      <c r="B53" s="158" t="s">
        <v>224</v>
      </c>
      <c r="C53" s="158" t="s">
        <v>225</v>
      </c>
      <c r="D53" s="163" t="s">
        <v>226</v>
      </c>
      <c r="E53" s="112" t="s">
        <v>119</v>
      </c>
      <c r="F53" s="112">
        <v>95</v>
      </c>
      <c r="G53" s="185"/>
      <c r="H53" s="176"/>
      <c r="I53" s="187"/>
    </row>
    <row r="54" s="174" customFormat="1" ht="24.95" customHeight="1" spans="1:9">
      <c r="A54" s="165" t="s">
        <v>227</v>
      </c>
      <c r="B54" s="166" t="s">
        <v>228</v>
      </c>
      <c r="C54" s="167"/>
      <c r="D54" s="167"/>
      <c r="E54" s="167"/>
      <c r="F54" s="167"/>
      <c r="G54" s="168"/>
      <c r="H54" s="176"/>
      <c r="I54" s="187"/>
    </row>
    <row r="55" s="174" customFormat="1" ht="50.1" customHeight="1" spans="1:9">
      <c r="A55" s="169" t="s">
        <v>229</v>
      </c>
      <c r="B55" s="169"/>
      <c r="C55" s="169"/>
      <c r="D55" s="169"/>
      <c r="E55" s="169"/>
      <c r="F55" s="169"/>
      <c r="G55" s="169"/>
      <c r="H55" s="176"/>
      <c r="I55" s="187"/>
    </row>
  </sheetData>
  <mergeCells count="34">
    <mergeCell ref="A1:G1"/>
    <mergeCell ref="A2:G2"/>
    <mergeCell ref="A3:G3"/>
    <mergeCell ref="A4:C4"/>
    <mergeCell ref="D4:G4"/>
    <mergeCell ref="A5:C5"/>
    <mergeCell ref="D5:G5"/>
    <mergeCell ref="A6:C6"/>
    <mergeCell ref="F6:G6"/>
    <mergeCell ref="D12:E12"/>
    <mergeCell ref="B29:E29"/>
    <mergeCell ref="F29:G29"/>
    <mergeCell ref="B30:E30"/>
    <mergeCell ref="F30:G30"/>
    <mergeCell ref="B54:G54"/>
    <mergeCell ref="A55:G55"/>
    <mergeCell ref="A29:A30"/>
    <mergeCell ref="A31:A53"/>
    <mergeCell ref="B32:B44"/>
    <mergeCell ref="B45:B47"/>
    <mergeCell ref="B48:B52"/>
    <mergeCell ref="C32:C39"/>
    <mergeCell ref="C40:C43"/>
    <mergeCell ref="C45:C47"/>
    <mergeCell ref="C49:C50"/>
    <mergeCell ref="D13:D14"/>
    <mergeCell ref="D15:D16"/>
    <mergeCell ref="D17:D18"/>
    <mergeCell ref="D19:D20"/>
    <mergeCell ref="D21:D22"/>
    <mergeCell ref="D23:D25"/>
    <mergeCell ref="D26:D28"/>
    <mergeCell ref="A7:C11"/>
    <mergeCell ref="A12:C28"/>
  </mergeCells>
  <printOptions horizontalCentered="1"/>
  <pageMargins left="0.751388888888889" right="0.751388888888889" top="1" bottom="1" header="0.5" footer="0.5"/>
  <pageSetup paperSize="9" scale="44"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53"/>
  <sheetViews>
    <sheetView showOutlineSymbols="0" topLeftCell="A38" workbookViewId="0">
      <selection activeCell="F9" sqref="F9"/>
    </sheetView>
  </sheetViews>
  <sheetFormatPr defaultColWidth="16" defaultRowHeight="13.5" outlineLevelCol="6"/>
  <cols>
    <col min="1" max="1" width="4.625" customWidth="1"/>
    <col min="2" max="2" width="6.75833333333333" customWidth="1"/>
    <col min="3" max="3" width="12.875" customWidth="1"/>
    <col min="4" max="4" width="17.875" customWidth="1"/>
    <col min="5" max="5" width="12.125" customWidth="1"/>
    <col min="6" max="6" width="16.2583333333333" customWidth="1"/>
    <col min="7" max="7" width="25.375" customWidth="1"/>
    <col min="8" max="8" width="16.2583333333333" customWidth="1"/>
  </cols>
  <sheetData>
    <row r="1" spans="1:7">
      <c r="A1" s="42" t="s">
        <v>426</v>
      </c>
      <c r="B1" s="42"/>
      <c r="C1" s="42"/>
      <c r="D1" s="42"/>
      <c r="E1" s="42"/>
      <c r="F1" s="42"/>
      <c r="G1" s="42"/>
    </row>
    <row r="2" ht="14.25" spans="1:7">
      <c r="A2" s="170" t="s">
        <v>315</v>
      </c>
      <c r="B2" s="170"/>
      <c r="C2" s="170"/>
      <c r="D2" s="170"/>
      <c r="E2" s="170"/>
      <c r="F2" s="170"/>
      <c r="G2" s="170"/>
    </row>
    <row r="3" spans="1:7">
      <c r="A3" s="132" t="s">
        <v>155</v>
      </c>
      <c r="B3" s="132"/>
      <c r="C3" s="132"/>
      <c r="D3" s="132"/>
      <c r="E3" s="132"/>
      <c r="F3" s="132"/>
      <c r="G3" s="132"/>
    </row>
    <row r="4" spans="1:7">
      <c r="A4" s="133" t="s">
        <v>156</v>
      </c>
      <c r="B4" s="134"/>
      <c r="C4" s="134"/>
      <c r="D4" s="135" t="s">
        <v>157</v>
      </c>
      <c r="E4" s="112"/>
      <c r="F4" s="112"/>
      <c r="G4" s="112"/>
    </row>
    <row r="5" spans="1:7">
      <c r="A5" s="133" t="s">
        <v>5</v>
      </c>
      <c r="B5" s="134"/>
      <c r="C5" s="136"/>
      <c r="D5" s="112" t="s">
        <v>6</v>
      </c>
      <c r="E5" s="112"/>
      <c r="F5" s="112"/>
      <c r="G5" s="112"/>
    </row>
    <row r="6" spans="1:7">
      <c r="A6" s="137" t="s">
        <v>7</v>
      </c>
      <c r="B6" s="138"/>
      <c r="C6" s="138"/>
      <c r="D6" s="139" t="s">
        <v>158</v>
      </c>
      <c r="E6" s="112" t="s">
        <v>9</v>
      </c>
      <c r="F6" s="112" t="s">
        <v>427</v>
      </c>
      <c r="G6" s="112"/>
    </row>
    <row r="7" ht="25.5" spans="1:7">
      <c r="A7" s="133" t="s">
        <v>428</v>
      </c>
      <c r="B7" s="134"/>
      <c r="C7" s="136"/>
      <c r="D7" s="140"/>
      <c r="E7" s="97" t="s">
        <v>161</v>
      </c>
      <c r="F7" s="97" t="s">
        <v>162</v>
      </c>
      <c r="G7" s="97" t="s">
        <v>429</v>
      </c>
    </row>
    <row r="8" spans="1:7">
      <c r="A8" s="134"/>
      <c r="B8" s="134"/>
      <c r="C8" s="136"/>
      <c r="D8" s="141" t="s">
        <v>14</v>
      </c>
      <c r="E8" s="171">
        <v>26497.64</v>
      </c>
      <c r="F8" s="171">
        <v>530.19</v>
      </c>
      <c r="G8" s="143">
        <f>F8/E8</f>
        <v>0.0200089517406078</v>
      </c>
    </row>
    <row r="9" spans="1:7">
      <c r="A9" s="134"/>
      <c r="B9" s="134"/>
      <c r="C9" s="136"/>
      <c r="D9" s="141" t="s">
        <v>15</v>
      </c>
      <c r="E9" s="171">
        <v>15000</v>
      </c>
      <c r="F9" s="171">
        <v>530.19</v>
      </c>
      <c r="G9" s="143">
        <f t="shared" ref="G9:G11" si="0">F9/E9</f>
        <v>0.035346</v>
      </c>
    </row>
    <row r="10" spans="1:7">
      <c r="A10" s="134"/>
      <c r="B10" s="134"/>
      <c r="C10" s="136"/>
      <c r="D10" s="141" t="s">
        <v>164</v>
      </c>
      <c r="E10" s="171">
        <v>3861.52</v>
      </c>
      <c r="F10" s="171">
        <v>0</v>
      </c>
      <c r="G10" s="143">
        <f t="shared" si="0"/>
        <v>0</v>
      </c>
    </row>
    <row r="11" ht="36.75" spans="1:7">
      <c r="A11" s="134"/>
      <c r="B11" s="134"/>
      <c r="C11" s="136"/>
      <c r="D11" s="144" t="s">
        <v>430</v>
      </c>
      <c r="E11" s="171">
        <v>7636.12</v>
      </c>
      <c r="F11" s="171">
        <v>0</v>
      </c>
      <c r="G11" s="143">
        <f t="shared" si="0"/>
        <v>0</v>
      </c>
    </row>
    <row r="12" spans="1:7">
      <c r="A12" s="97" t="s">
        <v>18</v>
      </c>
      <c r="B12" s="145"/>
      <c r="C12" s="146"/>
      <c r="D12" s="147"/>
      <c r="E12" s="147"/>
      <c r="F12" s="97" t="s">
        <v>19</v>
      </c>
      <c r="G12" s="97" t="s">
        <v>20</v>
      </c>
    </row>
    <row r="13" ht="60" spans="1:7">
      <c r="A13" s="145"/>
      <c r="B13" s="145"/>
      <c r="C13" s="146"/>
      <c r="D13" s="92" t="s">
        <v>21</v>
      </c>
      <c r="E13" s="148" t="s">
        <v>22</v>
      </c>
      <c r="F13" s="149" t="s">
        <v>293</v>
      </c>
      <c r="G13" s="149"/>
    </row>
    <row r="14" ht="60" spans="1:7">
      <c r="A14" s="145"/>
      <c r="B14" s="145"/>
      <c r="C14" s="146"/>
      <c r="D14" s="92"/>
      <c r="E14" s="148" t="s">
        <v>24</v>
      </c>
      <c r="F14" s="150" t="s">
        <v>294</v>
      </c>
      <c r="G14" s="93"/>
    </row>
    <row r="15" ht="48" spans="1:7">
      <c r="A15" s="145"/>
      <c r="B15" s="145"/>
      <c r="C15" s="146"/>
      <c r="D15" s="97" t="s">
        <v>25</v>
      </c>
      <c r="E15" s="151" t="s">
        <v>168</v>
      </c>
      <c r="F15" s="149" t="s">
        <v>295</v>
      </c>
      <c r="G15" s="149"/>
    </row>
    <row r="16" ht="24.75" spans="1:7">
      <c r="A16" s="145"/>
      <c r="B16" s="145"/>
      <c r="C16" s="146"/>
      <c r="D16" s="97"/>
      <c r="E16" s="151" t="s">
        <v>169</v>
      </c>
      <c r="F16" s="152" t="s">
        <v>296</v>
      </c>
      <c r="G16" s="149"/>
    </row>
    <row r="17" ht="36" spans="1:7">
      <c r="A17" s="145"/>
      <c r="B17" s="145"/>
      <c r="C17" s="146"/>
      <c r="D17" s="97" t="s">
        <v>29</v>
      </c>
      <c r="E17" s="151" t="s">
        <v>170</v>
      </c>
      <c r="F17" s="149" t="s">
        <v>297</v>
      </c>
      <c r="G17" s="149"/>
    </row>
    <row r="18" ht="24" spans="1:7">
      <c r="A18" s="145"/>
      <c r="B18" s="145"/>
      <c r="C18" s="146"/>
      <c r="D18" s="97"/>
      <c r="E18" s="148" t="s">
        <v>32</v>
      </c>
      <c r="F18" s="152">
        <f>G8</f>
        <v>0.0200089517406078</v>
      </c>
      <c r="G18" s="149"/>
    </row>
    <row r="19" ht="60" spans="1:7">
      <c r="A19" s="145"/>
      <c r="B19" s="145"/>
      <c r="C19" s="146"/>
      <c r="D19" s="97" t="s">
        <v>33</v>
      </c>
      <c r="E19" s="148" t="s">
        <v>34</v>
      </c>
      <c r="F19" s="149" t="s">
        <v>298</v>
      </c>
      <c r="G19" s="149"/>
    </row>
    <row r="20" ht="36" spans="1:7">
      <c r="A20" s="145"/>
      <c r="B20" s="145"/>
      <c r="C20" s="146"/>
      <c r="D20" s="97"/>
      <c r="E20" s="148" t="s">
        <v>36</v>
      </c>
      <c r="F20" s="149" t="s">
        <v>299</v>
      </c>
      <c r="G20" s="149"/>
    </row>
    <row r="21" ht="60" spans="1:7">
      <c r="A21" s="145"/>
      <c r="B21" s="145"/>
      <c r="C21" s="145"/>
      <c r="D21" s="97" t="s">
        <v>38</v>
      </c>
      <c r="E21" s="148" t="s">
        <v>39</v>
      </c>
      <c r="F21" s="149" t="s">
        <v>300</v>
      </c>
      <c r="G21" s="149"/>
    </row>
    <row r="22" ht="60" spans="1:7">
      <c r="A22" s="145"/>
      <c r="B22" s="145"/>
      <c r="C22" s="145"/>
      <c r="D22" s="97"/>
      <c r="E22" s="148" t="s">
        <v>41</v>
      </c>
      <c r="F22" s="149" t="s">
        <v>301</v>
      </c>
      <c r="G22" s="149"/>
    </row>
    <row r="23" ht="72" spans="1:7">
      <c r="A23" s="145"/>
      <c r="B23" s="145"/>
      <c r="C23" s="145"/>
      <c r="D23" s="97" t="s">
        <v>42</v>
      </c>
      <c r="E23" s="148" t="s">
        <v>43</v>
      </c>
      <c r="F23" s="149" t="s">
        <v>302</v>
      </c>
      <c r="G23" s="149"/>
    </row>
    <row r="24" ht="72" spans="1:7">
      <c r="A24" s="145"/>
      <c r="B24" s="145"/>
      <c r="C24" s="145"/>
      <c r="D24" s="97"/>
      <c r="E24" s="148" t="s">
        <v>45</v>
      </c>
      <c r="F24" s="149" t="s">
        <v>303</v>
      </c>
      <c r="G24" s="149"/>
    </row>
    <row r="25" ht="36" spans="1:7">
      <c r="A25" s="145"/>
      <c r="B25" s="145"/>
      <c r="C25" s="145"/>
      <c r="D25" s="97"/>
      <c r="E25" s="148" t="s">
        <v>47</v>
      </c>
      <c r="F25" s="149" t="s">
        <v>304</v>
      </c>
      <c r="G25" s="149"/>
    </row>
    <row r="26" ht="24" spans="1:7">
      <c r="A26" s="145"/>
      <c r="B26" s="145"/>
      <c r="C26" s="145"/>
      <c r="D26" s="97" t="s">
        <v>49</v>
      </c>
      <c r="E26" s="148" t="s">
        <v>50</v>
      </c>
      <c r="F26" s="149" t="s">
        <v>356</v>
      </c>
      <c r="G26" s="149"/>
    </row>
    <row r="27" ht="36" spans="1:7">
      <c r="A27" s="145"/>
      <c r="B27" s="145"/>
      <c r="C27" s="145"/>
      <c r="D27" s="97"/>
      <c r="E27" s="148" t="s">
        <v>52</v>
      </c>
      <c r="F27" s="149" t="s">
        <v>358</v>
      </c>
      <c r="G27" s="149"/>
    </row>
    <row r="28" ht="36" spans="1:7">
      <c r="A28" s="145"/>
      <c r="B28" s="145"/>
      <c r="C28" s="145"/>
      <c r="D28" s="97"/>
      <c r="E28" s="148" t="s">
        <v>54</v>
      </c>
      <c r="F28" s="149" t="s">
        <v>306</v>
      </c>
      <c r="G28" s="149"/>
    </row>
    <row r="29" spans="1:7">
      <c r="A29" s="97" t="s">
        <v>409</v>
      </c>
      <c r="B29" s="97" t="s">
        <v>57</v>
      </c>
      <c r="C29" s="97"/>
      <c r="D29" s="97"/>
      <c r="E29" s="97"/>
      <c r="F29" s="46" t="s">
        <v>362</v>
      </c>
      <c r="G29" s="97"/>
    </row>
    <row r="30" ht="107.1" customHeight="1" spans="1:7">
      <c r="A30" s="145"/>
      <c r="B30" s="145" t="s">
        <v>431</v>
      </c>
      <c r="C30" s="145"/>
      <c r="D30" s="145"/>
      <c r="E30" s="145"/>
      <c r="F30" s="145" t="s">
        <v>432</v>
      </c>
      <c r="G30" s="145"/>
    </row>
    <row r="31" ht="24.75" spans="1:7">
      <c r="A31" s="153" t="s">
        <v>176</v>
      </c>
      <c r="B31" s="97" t="s">
        <v>412</v>
      </c>
      <c r="C31" s="97" t="s">
        <v>413</v>
      </c>
      <c r="D31" s="97" t="s">
        <v>179</v>
      </c>
      <c r="E31" s="97" t="s">
        <v>180</v>
      </c>
      <c r="F31" s="97" t="s">
        <v>181</v>
      </c>
      <c r="G31" s="97" t="s">
        <v>182</v>
      </c>
    </row>
    <row r="32" ht="24" spans="1:7">
      <c r="A32" s="154"/>
      <c r="B32" s="155" t="s">
        <v>414</v>
      </c>
      <c r="C32" s="155" t="s">
        <v>184</v>
      </c>
      <c r="D32" s="141" t="s">
        <v>185</v>
      </c>
      <c r="E32" s="172">
        <v>107.03</v>
      </c>
      <c r="F32" s="112"/>
      <c r="G32" s="112"/>
    </row>
    <row r="33" ht="50.25" spans="1:7">
      <c r="A33" s="154"/>
      <c r="B33" s="156"/>
      <c r="C33" s="156"/>
      <c r="D33" s="141" t="s">
        <v>187</v>
      </c>
      <c r="E33" s="172">
        <v>2.86</v>
      </c>
      <c r="F33" s="97">
        <v>0.33</v>
      </c>
      <c r="G33" s="112" t="s">
        <v>433</v>
      </c>
    </row>
    <row r="34" ht="49.5" spans="1:7">
      <c r="A34" s="154"/>
      <c r="B34" s="156"/>
      <c r="C34" s="156"/>
      <c r="D34" s="141" t="s">
        <v>309</v>
      </c>
      <c r="E34" s="172">
        <v>2.02</v>
      </c>
      <c r="F34" s="97">
        <v>0.71</v>
      </c>
      <c r="G34" s="112" t="s">
        <v>434</v>
      </c>
    </row>
    <row r="35" ht="36.75" spans="1:7">
      <c r="A35" s="154"/>
      <c r="B35" s="156"/>
      <c r="C35" s="156"/>
      <c r="D35" s="144" t="s">
        <v>191</v>
      </c>
      <c r="E35" s="172">
        <v>2.73</v>
      </c>
      <c r="F35" s="97">
        <v>0.62</v>
      </c>
      <c r="G35" s="112" t="s">
        <v>435</v>
      </c>
    </row>
    <row r="36" spans="1:7">
      <c r="A36" s="154"/>
      <c r="B36" s="156"/>
      <c r="C36" s="157"/>
      <c r="D36" s="144" t="s">
        <v>193</v>
      </c>
      <c r="E36" s="112" t="s">
        <v>436</v>
      </c>
      <c r="F36" s="112" t="s">
        <v>436</v>
      </c>
      <c r="G36" s="144"/>
    </row>
    <row r="37" spans="1:7">
      <c r="A37" s="154"/>
      <c r="B37" s="156"/>
      <c r="C37" s="158" t="s">
        <v>197</v>
      </c>
      <c r="D37" s="144" t="s">
        <v>198</v>
      </c>
      <c r="E37" s="97" t="s">
        <v>108</v>
      </c>
      <c r="F37" s="97">
        <v>85</v>
      </c>
      <c r="G37" s="144"/>
    </row>
    <row r="38" ht="24.75" spans="1:7">
      <c r="A38" s="154"/>
      <c r="B38" s="156"/>
      <c r="C38" s="158"/>
      <c r="D38" s="144" t="s">
        <v>199</v>
      </c>
      <c r="E38" s="97" t="s">
        <v>200</v>
      </c>
      <c r="F38" s="97">
        <v>90</v>
      </c>
      <c r="G38" s="144"/>
    </row>
    <row r="39" spans="1:7">
      <c r="A39" s="154"/>
      <c r="B39" s="156"/>
      <c r="C39" s="158"/>
      <c r="D39" s="144" t="s">
        <v>201</v>
      </c>
      <c r="E39" s="97">
        <v>100</v>
      </c>
      <c r="F39" s="97">
        <v>100</v>
      </c>
      <c r="G39" s="144"/>
    </row>
    <row r="40" ht="24" spans="1:7">
      <c r="A40" s="154"/>
      <c r="B40" s="156"/>
      <c r="C40" s="158"/>
      <c r="D40" s="144" t="s">
        <v>202</v>
      </c>
      <c r="E40" s="97">
        <v>5</v>
      </c>
      <c r="F40" s="97">
        <v>5</v>
      </c>
      <c r="G40" s="144"/>
    </row>
    <row r="41" ht="36" spans="1:7">
      <c r="A41" s="154"/>
      <c r="B41" s="156"/>
      <c r="C41" s="158" t="s">
        <v>204</v>
      </c>
      <c r="D41" s="159" t="s">
        <v>205</v>
      </c>
      <c r="E41" s="97" t="s">
        <v>200</v>
      </c>
      <c r="F41" s="173">
        <v>21.5</v>
      </c>
      <c r="G41" s="58" t="s">
        <v>215</v>
      </c>
    </row>
    <row r="42" spans="1:7">
      <c r="A42" s="154"/>
      <c r="B42" s="156"/>
      <c r="C42" s="155" t="s">
        <v>207</v>
      </c>
      <c r="D42" s="93" t="s">
        <v>437</v>
      </c>
      <c r="E42" s="173">
        <v>3586</v>
      </c>
      <c r="F42" s="173">
        <v>3586</v>
      </c>
      <c r="G42" s="144"/>
    </row>
    <row r="43" spans="1:7">
      <c r="A43" s="154"/>
      <c r="B43" s="156"/>
      <c r="C43" s="156"/>
      <c r="D43" s="93" t="s">
        <v>438</v>
      </c>
      <c r="E43" s="97">
        <v>2775</v>
      </c>
      <c r="F43" s="173">
        <v>2775</v>
      </c>
      <c r="G43" s="144"/>
    </row>
    <row r="44" spans="1:7">
      <c r="A44" s="154"/>
      <c r="B44" s="156"/>
      <c r="C44" s="156"/>
      <c r="D44" s="93" t="s">
        <v>439</v>
      </c>
      <c r="E44" s="173">
        <v>2000</v>
      </c>
      <c r="F44" s="173">
        <v>2000</v>
      </c>
      <c r="G44" s="144"/>
    </row>
    <row r="45" spans="1:7">
      <c r="A45" s="154"/>
      <c r="B45" s="157"/>
      <c r="C45" s="157"/>
      <c r="D45" s="162" t="s">
        <v>440</v>
      </c>
      <c r="E45" s="112" t="s">
        <v>436</v>
      </c>
      <c r="F45" s="112" t="s">
        <v>436</v>
      </c>
      <c r="G45" s="144"/>
    </row>
    <row r="46" ht="36" spans="1:7">
      <c r="A46" s="154"/>
      <c r="B46" s="158" t="s">
        <v>420</v>
      </c>
      <c r="C46" s="158" t="s">
        <v>421</v>
      </c>
      <c r="D46" s="163" t="s">
        <v>214</v>
      </c>
      <c r="E46" s="173">
        <v>17000</v>
      </c>
      <c r="F46" s="173">
        <v>3655</v>
      </c>
      <c r="G46" s="144" t="s">
        <v>441</v>
      </c>
    </row>
    <row r="47" ht="36" spans="1:7">
      <c r="A47" s="154"/>
      <c r="B47" s="158"/>
      <c r="C47" s="158" t="s">
        <v>422</v>
      </c>
      <c r="D47" s="163" t="s">
        <v>313</v>
      </c>
      <c r="E47" s="173">
        <v>685366</v>
      </c>
      <c r="F47" s="173">
        <v>147354</v>
      </c>
      <c r="G47" s="144" t="s">
        <v>441</v>
      </c>
    </row>
    <row r="48" ht="24.75" spans="1:7">
      <c r="A48" s="154"/>
      <c r="B48" s="158"/>
      <c r="C48" s="158"/>
      <c r="D48" s="163" t="s">
        <v>218</v>
      </c>
      <c r="E48" s="173">
        <v>700</v>
      </c>
      <c r="F48" s="173">
        <v>700</v>
      </c>
      <c r="G48" s="144"/>
    </row>
    <row r="49" ht="24.75" spans="1:7">
      <c r="A49" s="154"/>
      <c r="B49" s="158"/>
      <c r="C49" s="158" t="s">
        <v>423</v>
      </c>
      <c r="D49" s="163" t="s">
        <v>220</v>
      </c>
      <c r="E49" s="112" t="s">
        <v>424</v>
      </c>
      <c r="F49" s="112">
        <v>95</v>
      </c>
      <c r="G49" s="144"/>
    </row>
    <row r="50" ht="24" spans="1:7">
      <c r="A50" s="154"/>
      <c r="B50" s="158"/>
      <c r="C50" s="158" t="s">
        <v>221</v>
      </c>
      <c r="D50" s="163" t="s">
        <v>222</v>
      </c>
      <c r="E50" s="112" t="s">
        <v>425</v>
      </c>
      <c r="F50" s="112">
        <v>93</v>
      </c>
      <c r="G50" s="144"/>
    </row>
    <row r="51" ht="24.75" spans="1:7">
      <c r="A51" s="164"/>
      <c r="B51" s="158" t="s">
        <v>224</v>
      </c>
      <c r="C51" s="158" t="s">
        <v>225</v>
      </c>
      <c r="D51" s="163" t="s">
        <v>226</v>
      </c>
      <c r="E51" s="112" t="s">
        <v>116</v>
      </c>
      <c r="F51" s="114">
        <v>90</v>
      </c>
      <c r="G51" s="144"/>
    </row>
    <row r="52" spans="1:7">
      <c r="A52" s="86" t="s">
        <v>399</v>
      </c>
      <c r="B52" s="87" t="s">
        <v>288</v>
      </c>
      <c r="C52" s="88"/>
      <c r="D52" s="88"/>
      <c r="E52" s="88"/>
      <c r="F52" s="88"/>
      <c r="G52" s="89"/>
    </row>
    <row r="53" ht="51.95" customHeight="1" spans="1:7">
      <c r="A53" s="90" t="s">
        <v>400</v>
      </c>
      <c r="B53" s="90"/>
      <c r="C53" s="90"/>
      <c r="D53" s="90"/>
      <c r="E53" s="90"/>
      <c r="F53" s="90"/>
      <c r="G53" s="90"/>
    </row>
  </sheetData>
  <mergeCells count="33">
    <mergeCell ref="A1:G1"/>
    <mergeCell ref="A2:G2"/>
    <mergeCell ref="A3:G3"/>
    <mergeCell ref="A4:C4"/>
    <mergeCell ref="D4:G4"/>
    <mergeCell ref="A5:C5"/>
    <mergeCell ref="D5:G5"/>
    <mergeCell ref="A6:C6"/>
    <mergeCell ref="F6:G6"/>
    <mergeCell ref="D12:E12"/>
    <mergeCell ref="B29:E29"/>
    <mergeCell ref="F29:G29"/>
    <mergeCell ref="B30:E30"/>
    <mergeCell ref="F30:G30"/>
    <mergeCell ref="B52:G52"/>
    <mergeCell ref="A53:G53"/>
    <mergeCell ref="A29:A30"/>
    <mergeCell ref="A31:A51"/>
    <mergeCell ref="B32:B45"/>
    <mergeCell ref="B46:B50"/>
    <mergeCell ref="C32:C36"/>
    <mergeCell ref="C37:C40"/>
    <mergeCell ref="C42:C45"/>
    <mergeCell ref="C47:C48"/>
    <mergeCell ref="D13:D14"/>
    <mergeCell ref="D15:D16"/>
    <mergeCell ref="D17:D18"/>
    <mergeCell ref="D19:D20"/>
    <mergeCell ref="D21:D22"/>
    <mergeCell ref="D23:D25"/>
    <mergeCell ref="D26:D28"/>
    <mergeCell ref="A7:C11"/>
    <mergeCell ref="A12:C28"/>
  </mergeCells>
  <pageMargins left="0.7" right="0.7" top="0.75" bottom="0.75" header="0.3" footer="0.3"/>
  <pageSetup paperSize="9" scale="76"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54"/>
  <sheetViews>
    <sheetView showOutlineSymbols="0" topLeftCell="A35" workbookViewId="0">
      <selection activeCell="F9" sqref="F9"/>
    </sheetView>
  </sheetViews>
  <sheetFormatPr defaultColWidth="19" defaultRowHeight="15" outlineLevelCol="6"/>
  <cols>
    <col min="1" max="1" width="8.875" style="3" customWidth="1"/>
    <col min="2" max="2" width="7.625" style="3" customWidth="1"/>
    <col min="3" max="3" width="12.2583333333333" style="3" customWidth="1"/>
    <col min="4" max="4" width="19.5083333333333" style="3" customWidth="1"/>
    <col min="5" max="5" width="14.5083333333333" style="3" customWidth="1"/>
    <col min="6" max="6" width="16.5083333333333" style="3" customWidth="1"/>
    <col min="7" max="7" width="19.5083333333333" style="3" customWidth="1"/>
    <col min="8" max="16384" width="19.5083333333333" style="3"/>
  </cols>
  <sheetData>
    <row r="1" spans="1:7">
      <c r="A1" s="129" t="s">
        <v>442</v>
      </c>
      <c r="B1" s="130"/>
      <c r="C1" s="130"/>
      <c r="D1" s="130"/>
      <c r="E1" s="130"/>
      <c r="F1" s="130"/>
      <c r="G1" s="130"/>
    </row>
    <row r="2" ht="15.75" spans="1:7">
      <c r="A2" s="131" t="s">
        <v>154</v>
      </c>
      <c r="B2" s="131"/>
      <c r="C2" s="131"/>
      <c r="D2" s="131"/>
      <c r="E2" s="131"/>
      <c r="F2" s="131"/>
      <c r="G2" s="131"/>
    </row>
    <row r="3" spans="1:7">
      <c r="A3" s="132" t="s">
        <v>155</v>
      </c>
      <c r="B3" s="132"/>
      <c r="C3" s="132"/>
      <c r="D3" s="132"/>
      <c r="E3" s="132"/>
      <c r="F3" s="132"/>
      <c r="G3" s="132"/>
    </row>
    <row r="4" spans="1:7">
      <c r="A4" s="133" t="s">
        <v>156</v>
      </c>
      <c r="B4" s="134"/>
      <c r="C4" s="134"/>
      <c r="D4" s="135" t="s">
        <v>157</v>
      </c>
      <c r="E4" s="112"/>
      <c r="F4" s="112"/>
      <c r="G4" s="112"/>
    </row>
    <row r="5" spans="1:7">
      <c r="A5" s="133" t="s">
        <v>5</v>
      </c>
      <c r="B5" s="134"/>
      <c r="C5" s="136"/>
      <c r="D5" s="112" t="s">
        <v>6</v>
      </c>
      <c r="E5" s="112"/>
      <c r="F5" s="112"/>
      <c r="G5" s="112"/>
    </row>
    <row r="6" spans="1:7">
      <c r="A6" s="137" t="s">
        <v>7</v>
      </c>
      <c r="B6" s="138"/>
      <c r="C6" s="138"/>
      <c r="D6" s="139" t="s">
        <v>158</v>
      </c>
      <c r="E6" s="112" t="s">
        <v>9</v>
      </c>
      <c r="F6" s="112" t="s">
        <v>443</v>
      </c>
      <c r="G6" s="112"/>
    </row>
    <row r="7" ht="25.5" spans="1:7">
      <c r="A7" s="133" t="s">
        <v>428</v>
      </c>
      <c r="B7" s="134"/>
      <c r="C7" s="136"/>
      <c r="D7" s="140"/>
      <c r="E7" s="97" t="s">
        <v>161</v>
      </c>
      <c r="F7" s="97" t="s">
        <v>162</v>
      </c>
      <c r="G7" s="97" t="s">
        <v>429</v>
      </c>
    </row>
    <row r="8" spans="1:7">
      <c r="A8" s="134"/>
      <c r="B8" s="134"/>
      <c r="C8" s="136"/>
      <c r="D8" s="141" t="s">
        <v>14</v>
      </c>
      <c r="E8" s="142">
        <v>29085.06</v>
      </c>
      <c r="F8" s="142">
        <f>SUM(F9:F11)</f>
        <v>4769.66</v>
      </c>
      <c r="G8" s="143">
        <f t="shared" ref="G8:G11" si="0">F8/E8</f>
        <v>0.163990034746361</v>
      </c>
    </row>
    <row r="9" spans="1:7">
      <c r="A9" s="134"/>
      <c r="B9" s="134"/>
      <c r="C9" s="136"/>
      <c r="D9" s="141" t="s">
        <v>15</v>
      </c>
      <c r="E9" s="142">
        <v>15000</v>
      </c>
      <c r="F9" s="142">
        <v>0</v>
      </c>
      <c r="G9" s="143"/>
    </row>
    <row r="10" spans="1:7">
      <c r="A10" s="134"/>
      <c r="B10" s="134"/>
      <c r="C10" s="136"/>
      <c r="D10" s="141" t="s">
        <v>444</v>
      </c>
      <c r="E10" s="142">
        <v>5634.65</v>
      </c>
      <c r="F10" s="142">
        <v>390</v>
      </c>
      <c r="G10" s="143">
        <f t="shared" si="0"/>
        <v>0.0692145918557497</v>
      </c>
    </row>
    <row r="11" ht="36.75" spans="1:7">
      <c r="A11" s="134"/>
      <c r="B11" s="134"/>
      <c r="C11" s="136"/>
      <c r="D11" s="144" t="s">
        <v>165</v>
      </c>
      <c r="E11" s="142">
        <f>E8-E9-E10</f>
        <v>8450.41</v>
      </c>
      <c r="F11" s="142">
        <v>4379.66</v>
      </c>
      <c r="G11" s="143">
        <f t="shared" si="0"/>
        <v>0.518277811372466</v>
      </c>
    </row>
    <row r="12" spans="1:7">
      <c r="A12" s="97" t="s">
        <v>18</v>
      </c>
      <c r="B12" s="145"/>
      <c r="C12" s="146"/>
      <c r="D12" s="147"/>
      <c r="E12" s="147"/>
      <c r="F12" s="97" t="s">
        <v>19</v>
      </c>
      <c r="G12" s="97" t="s">
        <v>20</v>
      </c>
    </row>
    <row r="13" ht="60" spans="1:7">
      <c r="A13" s="145"/>
      <c r="B13" s="145"/>
      <c r="C13" s="146"/>
      <c r="D13" s="92" t="s">
        <v>21</v>
      </c>
      <c r="E13" s="148" t="s">
        <v>22</v>
      </c>
      <c r="F13" s="149" t="s">
        <v>293</v>
      </c>
      <c r="G13" s="149"/>
    </row>
    <row r="14" ht="60" spans="1:7">
      <c r="A14" s="145"/>
      <c r="B14" s="145"/>
      <c r="C14" s="146"/>
      <c r="D14" s="92"/>
      <c r="E14" s="148" t="s">
        <v>24</v>
      </c>
      <c r="F14" s="150" t="s">
        <v>294</v>
      </c>
      <c r="G14" s="150"/>
    </row>
    <row r="15" ht="48" spans="1:7">
      <c r="A15" s="145"/>
      <c r="B15" s="145"/>
      <c r="C15" s="146"/>
      <c r="D15" s="97" t="s">
        <v>25</v>
      </c>
      <c r="E15" s="151" t="s">
        <v>168</v>
      </c>
      <c r="F15" s="149" t="s">
        <v>295</v>
      </c>
      <c r="G15" s="149"/>
    </row>
    <row r="16" ht="24.75" spans="1:7">
      <c r="A16" s="145"/>
      <c r="B16" s="145"/>
      <c r="C16" s="146"/>
      <c r="D16" s="97"/>
      <c r="E16" s="151" t="s">
        <v>169</v>
      </c>
      <c r="F16" s="152" t="s">
        <v>296</v>
      </c>
      <c r="G16" s="149"/>
    </row>
    <row r="17" ht="36" spans="1:7">
      <c r="A17" s="145"/>
      <c r="B17" s="145"/>
      <c r="C17" s="146"/>
      <c r="D17" s="97" t="s">
        <v>29</v>
      </c>
      <c r="E17" s="151" t="s">
        <v>170</v>
      </c>
      <c r="F17" s="149" t="s">
        <v>297</v>
      </c>
      <c r="G17" s="149"/>
    </row>
    <row r="18" spans="1:7">
      <c r="A18" s="145"/>
      <c r="B18" s="145"/>
      <c r="C18" s="146"/>
      <c r="D18" s="97"/>
      <c r="E18" s="148" t="s">
        <v>32</v>
      </c>
      <c r="F18" s="152">
        <f>G8</f>
        <v>0.163990034746361</v>
      </c>
      <c r="G18" s="149"/>
    </row>
    <row r="19" ht="60" spans="1:7">
      <c r="A19" s="145"/>
      <c r="B19" s="145"/>
      <c r="C19" s="146"/>
      <c r="D19" s="97" t="s">
        <v>33</v>
      </c>
      <c r="E19" s="148" t="s">
        <v>34</v>
      </c>
      <c r="F19" s="149" t="s">
        <v>298</v>
      </c>
      <c r="G19" s="149"/>
    </row>
    <row r="20" ht="36" spans="1:7">
      <c r="A20" s="145"/>
      <c r="B20" s="145"/>
      <c r="C20" s="146"/>
      <c r="D20" s="97"/>
      <c r="E20" s="148" t="s">
        <v>36</v>
      </c>
      <c r="F20" s="149" t="s">
        <v>299</v>
      </c>
      <c r="G20" s="149"/>
    </row>
    <row r="21" ht="60" spans="1:7">
      <c r="A21" s="145"/>
      <c r="B21" s="145"/>
      <c r="C21" s="145"/>
      <c r="D21" s="97" t="s">
        <v>38</v>
      </c>
      <c r="E21" s="148" t="s">
        <v>39</v>
      </c>
      <c r="F21" s="149" t="s">
        <v>300</v>
      </c>
      <c r="G21" s="149"/>
    </row>
    <row r="22" ht="60" spans="1:7">
      <c r="A22" s="145"/>
      <c r="B22" s="145"/>
      <c r="C22" s="145"/>
      <c r="D22" s="97"/>
      <c r="E22" s="148" t="s">
        <v>41</v>
      </c>
      <c r="F22" s="149" t="s">
        <v>301</v>
      </c>
      <c r="G22" s="149"/>
    </row>
    <row r="23" ht="72" spans="1:7">
      <c r="A23" s="145"/>
      <c r="B23" s="145"/>
      <c r="C23" s="145"/>
      <c r="D23" s="97" t="s">
        <v>42</v>
      </c>
      <c r="E23" s="148" t="s">
        <v>43</v>
      </c>
      <c r="F23" s="149" t="s">
        <v>302</v>
      </c>
      <c r="G23" s="149"/>
    </row>
    <row r="24" ht="72" spans="1:7">
      <c r="A24" s="145"/>
      <c r="B24" s="145"/>
      <c r="C24" s="145"/>
      <c r="D24" s="97"/>
      <c r="E24" s="148" t="s">
        <v>45</v>
      </c>
      <c r="F24" s="149" t="s">
        <v>303</v>
      </c>
      <c r="G24" s="149"/>
    </row>
    <row r="25" ht="36" spans="1:7">
      <c r="A25" s="145"/>
      <c r="B25" s="145"/>
      <c r="C25" s="145"/>
      <c r="D25" s="97"/>
      <c r="E25" s="148" t="s">
        <v>47</v>
      </c>
      <c r="F25" s="149" t="s">
        <v>304</v>
      </c>
      <c r="G25" s="149"/>
    </row>
    <row r="26" ht="24" spans="1:7">
      <c r="A26" s="145"/>
      <c r="B26" s="145"/>
      <c r="C26" s="145"/>
      <c r="D26" s="97" t="s">
        <v>49</v>
      </c>
      <c r="E26" s="148" t="s">
        <v>50</v>
      </c>
      <c r="F26" s="149" t="s">
        <v>356</v>
      </c>
      <c r="G26" s="149"/>
    </row>
    <row r="27" ht="36" spans="1:7">
      <c r="A27" s="145"/>
      <c r="B27" s="145"/>
      <c r="C27" s="145"/>
      <c r="D27" s="97"/>
      <c r="E27" s="148" t="s">
        <v>52</v>
      </c>
      <c r="F27" s="149" t="s">
        <v>358</v>
      </c>
      <c r="G27" s="149"/>
    </row>
    <row r="28" ht="36" spans="1:7">
      <c r="A28" s="145"/>
      <c r="B28" s="145"/>
      <c r="C28" s="145"/>
      <c r="D28" s="97"/>
      <c r="E28" s="148" t="s">
        <v>54</v>
      </c>
      <c r="F28" s="149" t="s">
        <v>306</v>
      </c>
      <c r="G28" s="149"/>
    </row>
    <row r="29" spans="1:7">
      <c r="A29" s="97" t="s">
        <v>409</v>
      </c>
      <c r="B29" s="97" t="s">
        <v>57</v>
      </c>
      <c r="C29" s="97"/>
      <c r="D29" s="97"/>
      <c r="E29" s="97"/>
      <c r="F29" s="97" t="s">
        <v>58</v>
      </c>
      <c r="G29" s="97"/>
    </row>
    <row r="30" ht="96" customHeight="1" spans="1:7">
      <c r="A30" s="145"/>
      <c r="B30" s="148" t="s">
        <v>445</v>
      </c>
      <c r="C30" s="148"/>
      <c r="D30" s="148"/>
      <c r="E30" s="148"/>
      <c r="F30" s="148" t="s">
        <v>446</v>
      </c>
      <c r="G30" s="148"/>
    </row>
    <row r="31" ht="24.75" spans="1:7">
      <c r="A31" s="153" t="s">
        <v>176</v>
      </c>
      <c r="B31" s="97" t="s">
        <v>412</v>
      </c>
      <c r="C31" s="97" t="s">
        <v>413</v>
      </c>
      <c r="D31" s="97" t="s">
        <v>179</v>
      </c>
      <c r="E31" s="97" t="s">
        <v>180</v>
      </c>
      <c r="F31" s="97" t="s">
        <v>181</v>
      </c>
      <c r="G31" s="97" t="s">
        <v>182</v>
      </c>
    </row>
    <row r="32" ht="24" spans="1:7">
      <c r="A32" s="154"/>
      <c r="B32" s="155" t="s">
        <v>414</v>
      </c>
      <c r="C32" s="155" t="s">
        <v>184</v>
      </c>
      <c r="D32" s="141" t="s">
        <v>185</v>
      </c>
      <c r="E32" s="112" t="s">
        <v>436</v>
      </c>
      <c r="F32" s="112"/>
      <c r="G32" s="144"/>
    </row>
    <row r="33" ht="36.75" spans="1:7">
      <c r="A33" s="154"/>
      <c r="B33" s="156"/>
      <c r="C33" s="156"/>
      <c r="D33" s="141" t="s">
        <v>187</v>
      </c>
      <c r="E33" s="112">
        <v>1.9543</v>
      </c>
      <c r="F33" s="112">
        <v>0.1</v>
      </c>
      <c r="G33" s="144" t="s">
        <v>447</v>
      </c>
    </row>
    <row r="34" ht="24" spans="1:7">
      <c r="A34" s="154"/>
      <c r="B34" s="156"/>
      <c r="C34" s="156"/>
      <c r="D34" s="141" t="s">
        <v>309</v>
      </c>
      <c r="E34" s="112">
        <v>2.5132</v>
      </c>
      <c r="F34" s="112">
        <v>0.73</v>
      </c>
      <c r="G34" s="144" t="s">
        <v>448</v>
      </c>
    </row>
    <row r="35" ht="27" customHeight="1" spans="1:7">
      <c r="A35" s="154"/>
      <c r="B35" s="156"/>
      <c r="C35" s="156"/>
      <c r="D35" s="141" t="s">
        <v>449</v>
      </c>
      <c r="E35" s="112">
        <v>1.0466</v>
      </c>
      <c r="F35" s="112">
        <v>0.7572</v>
      </c>
      <c r="G35" s="144" t="s">
        <v>450</v>
      </c>
    </row>
    <row r="36" ht="36" spans="1:7">
      <c r="A36" s="154"/>
      <c r="B36" s="156"/>
      <c r="C36" s="156"/>
      <c r="D36" s="144" t="s">
        <v>191</v>
      </c>
      <c r="E36" s="112">
        <v>2.0929</v>
      </c>
      <c r="F36" s="112"/>
      <c r="G36" s="144" t="s">
        <v>451</v>
      </c>
    </row>
    <row r="37" spans="1:7">
      <c r="A37" s="154"/>
      <c r="B37" s="156"/>
      <c r="C37" s="157"/>
      <c r="D37" s="144" t="s">
        <v>193</v>
      </c>
      <c r="E37" s="112">
        <v>28</v>
      </c>
      <c r="F37" s="112">
        <v>22.61</v>
      </c>
      <c r="G37" s="58"/>
    </row>
    <row r="38" spans="1:7">
      <c r="A38" s="154"/>
      <c r="B38" s="156"/>
      <c r="C38" s="158" t="s">
        <v>197</v>
      </c>
      <c r="D38" s="144" t="s">
        <v>198</v>
      </c>
      <c r="E38" s="112" t="s">
        <v>108</v>
      </c>
      <c r="F38" s="114">
        <v>85</v>
      </c>
      <c r="G38" s="144"/>
    </row>
    <row r="39" spans="1:7">
      <c r="A39" s="154"/>
      <c r="B39" s="156"/>
      <c r="C39" s="158"/>
      <c r="D39" s="144" t="s">
        <v>199</v>
      </c>
      <c r="E39" s="112" t="s">
        <v>200</v>
      </c>
      <c r="F39" s="114">
        <v>90</v>
      </c>
      <c r="G39" s="144"/>
    </row>
    <row r="40" spans="1:7">
      <c r="A40" s="154"/>
      <c r="B40" s="156"/>
      <c r="C40" s="158"/>
      <c r="D40" s="144" t="s">
        <v>201</v>
      </c>
      <c r="E40" s="112">
        <v>100</v>
      </c>
      <c r="F40" s="114">
        <v>100</v>
      </c>
      <c r="G40" s="144"/>
    </row>
    <row r="41" spans="1:7">
      <c r="A41" s="154"/>
      <c r="B41" s="156"/>
      <c r="C41" s="158"/>
      <c r="D41" s="144" t="s">
        <v>202</v>
      </c>
      <c r="E41" s="112">
        <v>6</v>
      </c>
      <c r="F41" s="114">
        <v>6</v>
      </c>
      <c r="G41" s="144"/>
    </row>
    <row r="42" spans="1:7">
      <c r="A42" s="154"/>
      <c r="B42" s="156"/>
      <c r="C42" s="158" t="s">
        <v>204</v>
      </c>
      <c r="D42" s="159" t="s">
        <v>205</v>
      </c>
      <c r="E42" s="114" t="s">
        <v>200</v>
      </c>
      <c r="F42" s="114">
        <v>90</v>
      </c>
      <c r="G42" s="144"/>
    </row>
    <row r="43" spans="1:7">
      <c r="A43" s="154"/>
      <c r="B43" s="156"/>
      <c r="C43" s="155" t="s">
        <v>207</v>
      </c>
      <c r="D43" s="93" t="s">
        <v>437</v>
      </c>
      <c r="E43" s="160">
        <v>3839.83689511177</v>
      </c>
      <c r="F43" s="161">
        <v>3839.83689511177</v>
      </c>
      <c r="G43" s="144"/>
    </row>
    <row r="44" spans="1:7">
      <c r="A44" s="154"/>
      <c r="B44" s="156"/>
      <c r="C44" s="156"/>
      <c r="D44" s="93" t="s">
        <v>438</v>
      </c>
      <c r="E44" s="160">
        <v>2552.53524018718</v>
      </c>
      <c r="F44" s="160">
        <v>2552.53524018718</v>
      </c>
      <c r="G44" s="144"/>
    </row>
    <row r="45" spans="1:7">
      <c r="A45" s="154"/>
      <c r="B45" s="156"/>
      <c r="C45" s="156"/>
      <c r="D45" s="93" t="s">
        <v>439</v>
      </c>
      <c r="E45" s="160">
        <v>2000</v>
      </c>
      <c r="F45" s="105">
        <v>2000</v>
      </c>
      <c r="G45" s="144"/>
    </row>
    <row r="46" customHeight="1" spans="1:7">
      <c r="A46" s="154"/>
      <c r="B46" s="157"/>
      <c r="C46" s="157"/>
      <c r="D46" s="162" t="s">
        <v>440</v>
      </c>
      <c r="E46" s="160">
        <v>1008</v>
      </c>
      <c r="F46" s="105">
        <v>1008</v>
      </c>
      <c r="G46" s="144"/>
    </row>
    <row r="47" ht="24.75" spans="1:7">
      <c r="A47" s="154"/>
      <c r="B47" s="158" t="s">
        <v>420</v>
      </c>
      <c r="C47" s="158" t="s">
        <v>421</v>
      </c>
      <c r="D47" s="163" t="s">
        <v>214</v>
      </c>
      <c r="E47" s="114">
        <v>16500</v>
      </c>
      <c r="F47" s="114">
        <v>16500</v>
      </c>
      <c r="G47" s="144"/>
    </row>
    <row r="48" spans="1:7">
      <c r="A48" s="154"/>
      <c r="B48" s="158"/>
      <c r="C48" s="158" t="s">
        <v>422</v>
      </c>
      <c r="D48" s="163" t="s">
        <v>313</v>
      </c>
      <c r="E48" s="112">
        <v>659400</v>
      </c>
      <c r="F48" s="112">
        <v>674751.73</v>
      </c>
      <c r="G48" s="144"/>
    </row>
    <row r="49" spans="1:7">
      <c r="A49" s="154"/>
      <c r="B49" s="158"/>
      <c r="C49" s="158"/>
      <c r="D49" s="163" t="s">
        <v>218</v>
      </c>
      <c r="E49" s="112">
        <v>581</v>
      </c>
      <c r="F49" s="112">
        <v>581</v>
      </c>
      <c r="G49" s="144"/>
    </row>
    <row r="50" ht="24.75" spans="1:7">
      <c r="A50" s="154"/>
      <c r="B50" s="158"/>
      <c r="C50" s="158" t="s">
        <v>423</v>
      </c>
      <c r="D50" s="163" t="s">
        <v>220</v>
      </c>
      <c r="E50" s="112" t="s">
        <v>424</v>
      </c>
      <c r="F50" s="112">
        <v>94</v>
      </c>
      <c r="G50" s="144"/>
    </row>
    <row r="51" ht="24" spans="1:7">
      <c r="A51" s="154"/>
      <c r="B51" s="158"/>
      <c r="C51" s="158" t="s">
        <v>221</v>
      </c>
      <c r="D51" s="163" t="s">
        <v>222</v>
      </c>
      <c r="E51" s="112" t="s">
        <v>425</v>
      </c>
      <c r="F51" s="112">
        <v>91</v>
      </c>
      <c r="G51" s="144"/>
    </row>
    <row r="52" ht="24" spans="1:7">
      <c r="A52" s="164"/>
      <c r="B52" s="158" t="s">
        <v>224</v>
      </c>
      <c r="C52" s="158" t="s">
        <v>225</v>
      </c>
      <c r="D52" s="163" t="s">
        <v>226</v>
      </c>
      <c r="E52" s="112" t="s">
        <v>116</v>
      </c>
      <c r="F52" s="112">
        <v>80</v>
      </c>
      <c r="G52" s="144"/>
    </row>
    <row r="53" spans="1:7">
      <c r="A53" s="165" t="s">
        <v>227</v>
      </c>
      <c r="B53" s="166" t="s">
        <v>228</v>
      </c>
      <c r="C53" s="167"/>
      <c r="D53" s="167"/>
      <c r="E53" s="167"/>
      <c r="F53" s="167"/>
      <c r="G53" s="168"/>
    </row>
    <row r="54" ht="54.95" customHeight="1" spans="1:7">
      <c r="A54" s="169" t="s">
        <v>452</v>
      </c>
      <c r="B54" s="169"/>
      <c r="C54" s="169"/>
      <c r="D54" s="169"/>
      <c r="E54" s="169"/>
      <c r="F54" s="169"/>
      <c r="G54" s="169"/>
    </row>
  </sheetData>
  <mergeCells count="33">
    <mergeCell ref="A1:G1"/>
    <mergeCell ref="A2:G2"/>
    <mergeCell ref="A3:G3"/>
    <mergeCell ref="A4:C4"/>
    <mergeCell ref="D4:G4"/>
    <mergeCell ref="A5:C5"/>
    <mergeCell ref="D5:G5"/>
    <mergeCell ref="A6:C6"/>
    <mergeCell ref="F6:G6"/>
    <mergeCell ref="D12:E12"/>
    <mergeCell ref="B29:E29"/>
    <mergeCell ref="F29:G29"/>
    <mergeCell ref="B30:E30"/>
    <mergeCell ref="F30:G30"/>
    <mergeCell ref="B53:G53"/>
    <mergeCell ref="A54:G54"/>
    <mergeCell ref="A29:A30"/>
    <mergeCell ref="A31:A52"/>
    <mergeCell ref="B32:B46"/>
    <mergeCell ref="B47:B51"/>
    <mergeCell ref="C32:C37"/>
    <mergeCell ref="C38:C41"/>
    <mergeCell ref="C43:C46"/>
    <mergeCell ref="C48:C49"/>
    <mergeCell ref="D13:D14"/>
    <mergeCell ref="D15:D16"/>
    <mergeCell ref="D17:D18"/>
    <mergeCell ref="D19:D20"/>
    <mergeCell ref="D21:D22"/>
    <mergeCell ref="D23:D25"/>
    <mergeCell ref="D26:D28"/>
    <mergeCell ref="A7:C11"/>
    <mergeCell ref="A12:C28"/>
  </mergeCells>
  <pageMargins left="0.7" right="0.7" top="0.75" bottom="0.75" header="0.3" footer="0.3"/>
  <pageSetup paperSize="9" scale="86"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0"/>
  <sheetViews>
    <sheetView showOutlineSymbols="0" topLeftCell="A9" workbookViewId="0">
      <selection activeCell="F33" sqref="F33"/>
    </sheetView>
  </sheetViews>
  <sheetFormatPr defaultColWidth="9" defaultRowHeight="15" outlineLevelCol="7"/>
  <cols>
    <col min="1" max="3" width="8" style="3" customWidth="1"/>
    <col min="4" max="4" width="27.7583333333333" style="3" customWidth="1"/>
    <col min="5" max="5" width="18.875" style="3" customWidth="1"/>
    <col min="6" max="6" width="15.7583333333333" style="3" customWidth="1"/>
    <col min="7" max="7" width="8.875" style="3"/>
    <col min="8" max="8" width="25.5083333333333" style="3" customWidth="1"/>
    <col min="9" max="16384" width="8.875" style="3"/>
  </cols>
  <sheetData>
    <row r="1" s="1" customFormat="1" spans="1:3">
      <c r="A1" s="4" t="s">
        <v>230</v>
      </c>
      <c r="C1" s="5"/>
    </row>
    <row r="2" s="1" customFormat="1" ht="30" customHeight="1" spans="1:8">
      <c r="A2" s="6" t="s">
        <v>231</v>
      </c>
      <c r="B2" s="6"/>
      <c r="C2" s="6"/>
      <c r="D2" s="6"/>
      <c r="E2" s="6"/>
      <c r="F2" s="6"/>
      <c r="G2" s="6"/>
      <c r="H2" s="6"/>
    </row>
    <row r="3" s="2" customFormat="1" spans="1:8">
      <c r="A3" s="91" t="s">
        <v>232</v>
      </c>
      <c r="B3" s="91"/>
      <c r="C3" s="91"/>
      <c r="D3" s="91"/>
      <c r="E3" s="91"/>
      <c r="F3" s="91"/>
      <c r="G3" s="91"/>
      <c r="H3" s="91"/>
    </row>
    <row r="4" s="2" customFormat="1" ht="30.95" customHeight="1" spans="1:8">
      <c r="A4" s="92" t="s">
        <v>233</v>
      </c>
      <c r="B4" s="92"/>
      <c r="C4" s="92"/>
      <c r="D4" s="92" t="s">
        <v>234</v>
      </c>
      <c r="E4" s="92"/>
      <c r="F4" s="92"/>
      <c r="G4" s="92"/>
      <c r="H4" s="92"/>
    </row>
    <row r="5" s="2" customFormat="1" ht="30.95" customHeight="1" spans="1:8">
      <c r="A5" s="92" t="s">
        <v>5</v>
      </c>
      <c r="B5" s="92"/>
      <c r="C5" s="92"/>
      <c r="D5" s="92" t="s">
        <v>6</v>
      </c>
      <c r="E5" s="92"/>
      <c r="F5" s="92"/>
      <c r="G5" s="92"/>
      <c r="H5" s="92"/>
    </row>
    <row r="6" s="2" customFormat="1" ht="30.95" customHeight="1" spans="1:8">
      <c r="A6" s="92" t="s">
        <v>7</v>
      </c>
      <c r="B6" s="92"/>
      <c r="C6" s="92"/>
      <c r="D6" s="92" t="s">
        <v>158</v>
      </c>
      <c r="E6" s="92" t="s">
        <v>9</v>
      </c>
      <c r="F6" s="92" t="s">
        <v>453</v>
      </c>
      <c r="G6" s="92"/>
      <c r="H6" s="92"/>
    </row>
    <row r="7" s="2" customFormat="1" ht="30.95" customHeight="1" spans="1:8">
      <c r="A7" s="92" t="s">
        <v>236</v>
      </c>
      <c r="B7" s="92"/>
      <c r="C7" s="92"/>
      <c r="D7" s="92"/>
      <c r="E7" s="92" t="s">
        <v>237</v>
      </c>
      <c r="F7" s="92" t="s">
        <v>238</v>
      </c>
      <c r="G7" s="92" t="s">
        <v>239</v>
      </c>
      <c r="H7" s="92"/>
    </row>
    <row r="8" s="2" customFormat="1" ht="30.95" customHeight="1" spans="1:8">
      <c r="A8" s="92"/>
      <c r="B8" s="92"/>
      <c r="C8" s="92"/>
      <c r="D8" s="93" t="s">
        <v>14</v>
      </c>
      <c r="E8" s="94">
        <v>35791</v>
      </c>
      <c r="F8" s="94">
        <f>SUM(F9:F11)</f>
        <v>1439.17</v>
      </c>
      <c r="G8" s="95">
        <f>F8/E8</f>
        <v>0.0402103880863904</v>
      </c>
      <c r="H8" s="95"/>
    </row>
    <row r="9" s="2" customFormat="1" ht="30.95" customHeight="1" spans="1:8">
      <c r="A9" s="92"/>
      <c r="B9" s="92"/>
      <c r="C9" s="92"/>
      <c r="D9" s="93" t="s">
        <v>15</v>
      </c>
      <c r="E9" s="94">
        <v>13250</v>
      </c>
      <c r="F9" s="94">
        <v>115</v>
      </c>
      <c r="G9" s="95">
        <f>F9/E9</f>
        <v>0.00867924528301887</v>
      </c>
      <c r="H9" s="95"/>
    </row>
    <row r="10" s="2" customFormat="1" ht="30.95" customHeight="1" spans="1:8">
      <c r="A10" s="92"/>
      <c r="B10" s="92"/>
      <c r="C10" s="92"/>
      <c r="D10" s="93" t="s">
        <v>240</v>
      </c>
      <c r="E10" s="94">
        <v>5487</v>
      </c>
      <c r="F10" s="94">
        <v>0</v>
      </c>
      <c r="G10" s="95">
        <f>F10/E10</f>
        <v>0</v>
      </c>
      <c r="H10" s="95"/>
    </row>
    <row r="11" s="2" customFormat="1" ht="30.95" customHeight="1" spans="1:8">
      <c r="A11" s="92"/>
      <c r="B11" s="92"/>
      <c r="C11" s="92"/>
      <c r="D11" s="93" t="s">
        <v>241</v>
      </c>
      <c r="E11" s="96">
        <v>17054</v>
      </c>
      <c r="F11" s="94">
        <v>1324.17</v>
      </c>
      <c r="G11" s="95">
        <f>F11/E11</f>
        <v>0.0776457136155741</v>
      </c>
      <c r="H11" s="95"/>
    </row>
    <row r="12" s="2" customFormat="1" ht="30.95" customHeight="1" spans="1:8">
      <c r="A12" s="97" t="s">
        <v>242</v>
      </c>
      <c r="B12" s="97" t="s">
        <v>57</v>
      </c>
      <c r="C12" s="97"/>
      <c r="D12" s="98"/>
      <c r="E12" s="97" t="s">
        <v>58</v>
      </c>
      <c r="F12" s="97"/>
      <c r="G12" s="97"/>
      <c r="H12" s="97"/>
    </row>
    <row r="13" s="2" customFormat="1" ht="120" customHeight="1" spans="1:8">
      <c r="A13" s="99"/>
      <c r="B13" s="100" t="s">
        <v>454</v>
      </c>
      <c r="C13" s="101"/>
      <c r="D13" s="101"/>
      <c r="E13" s="102" t="s">
        <v>455</v>
      </c>
      <c r="F13" s="103"/>
      <c r="G13" s="103"/>
      <c r="H13" s="103"/>
    </row>
    <row r="14" spans="1:8">
      <c r="A14" s="104" t="s">
        <v>245</v>
      </c>
      <c r="B14" s="105" t="s">
        <v>246</v>
      </c>
      <c r="C14" s="105" t="s">
        <v>247</v>
      </c>
      <c r="D14" s="105" t="s">
        <v>248</v>
      </c>
      <c r="E14" s="105" t="s">
        <v>249</v>
      </c>
      <c r="F14" s="105" t="s">
        <v>250</v>
      </c>
      <c r="G14" s="105" t="s">
        <v>251</v>
      </c>
      <c r="H14" s="105"/>
    </row>
    <row r="15" spans="1:8">
      <c r="A15" s="106"/>
      <c r="B15" s="105" t="s">
        <v>252</v>
      </c>
      <c r="C15" s="105" t="s">
        <v>252</v>
      </c>
      <c r="D15" s="105"/>
      <c r="E15" s="105"/>
      <c r="F15" s="105"/>
      <c r="G15" s="105"/>
      <c r="H15" s="105"/>
    </row>
    <row r="16" ht="26.1" customHeight="1" spans="1:8">
      <c r="A16" s="106"/>
      <c r="B16" s="107" t="s">
        <v>253</v>
      </c>
      <c r="C16" s="105" t="s">
        <v>254</v>
      </c>
      <c r="D16" s="108" t="s">
        <v>255</v>
      </c>
      <c r="E16" s="105">
        <v>67470.9</v>
      </c>
      <c r="F16" s="105">
        <v>1741.6</v>
      </c>
      <c r="G16" s="109" t="s">
        <v>456</v>
      </c>
      <c r="H16" s="110"/>
    </row>
    <row r="17" ht="26.1" customHeight="1" spans="1:8">
      <c r="A17" s="106"/>
      <c r="B17" s="106"/>
      <c r="C17" s="105"/>
      <c r="D17" s="108" t="s">
        <v>257</v>
      </c>
      <c r="E17" s="105">
        <v>66995.1</v>
      </c>
      <c r="F17" s="105">
        <v>688.44</v>
      </c>
      <c r="G17" s="109" t="s">
        <v>456</v>
      </c>
      <c r="H17" s="110"/>
    </row>
    <row r="18" ht="26.1" customHeight="1" spans="1:8">
      <c r="A18" s="106"/>
      <c r="B18" s="106"/>
      <c r="C18" s="105"/>
      <c r="D18" s="111" t="s">
        <v>258</v>
      </c>
      <c r="E18" s="105">
        <v>7971.2</v>
      </c>
      <c r="F18" s="105">
        <v>597</v>
      </c>
      <c r="G18" s="109" t="s">
        <v>456</v>
      </c>
      <c r="H18" s="110"/>
    </row>
    <row r="19" ht="26.1" customHeight="1" spans="1:8">
      <c r="A19" s="106"/>
      <c r="B19" s="106"/>
      <c r="C19" s="105"/>
      <c r="D19" s="108" t="s">
        <v>259</v>
      </c>
      <c r="E19" s="112">
        <v>198.31</v>
      </c>
      <c r="F19" s="112">
        <v>0</v>
      </c>
      <c r="G19" s="109" t="s">
        <v>456</v>
      </c>
      <c r="H19" s="110"/>
    </row>
    <row r="20" ht="26.1" customHeight="1" spans="1:8">
      <c r="A20" s="106"/>
      <c r="B20" s="106"/>
      <c r="C20" s="105"/>
      <c r="D20" s="108" t="s">
        <v>260</v>
      </c>
      <c r="E20" s="112">
        <v>47</v>
      </c>
      <c r="F20" s="112">
        <v>0</v>
      </c>
      <c r="G20" s="109" t="s">
        <v>456</v>
      </c>
      <c r="H20" s="110"/>
    </row>
    <row r="21" ht="26.1" customHeight="1" spans="1:8">
      <c r="A21" s="106"/>
      <c r="B21" s="106"/>
      <c r="C21" s="113" t="s">
        <v>261</v>
      </c>
      <c r="D21" s="108" t="s">
        <v>262</v>
      </c>
      <c r="E21" s="112" t="s">
        <v>200</v>
      </c>
      <c r="F21" s="114">
        <v>90</v>
      </c>
      <c r="G21" s="109"/>
      <c r="H21" s="110"/>
    </row>
    <row r="22" ht="26.1" customHeight="1" spans="1:8">
      <c r="A22" s="106"/>
      <c r="B22" s="106"/>
      <c r="C22" s="115"/>
      <c r="D22" s="111" t="s">
        <v>263</v>
      </c>
      <c r="E22" s="112" t="s">
        <v>200</v>
      </c>
      <c r="F22" s="114">
        <v>90</v>
      </c>
      <c r="G22" s="109"/>
      <c r="H22" s="110"/>
    </row>
    <row r="23" ht="26.1" customHeight="1" spans="1:8">
      <c r="A23" s="106"/>
      <c r="B23" s="106"/>
      <c r="C23" s="115"/>
      <c r="D23" s="108" t="s">
        <v>264</v>
      </c>
      <c r="E23" s="105" t="s">
        <v>200</v>
      </c>
      <c r="F23" s="105"/>
      <c r="G23" s="109" t="s">
        <v>456</v>
      </c>
      <c r="H23" s="110"/>
    </row>
    <row r="24" ht="45" customHeight="1" spans="1:8">
      <c r="A24" s="106"/>
      <c r="B24" s="106"/>
      <c r="C24" s="115"/>
      <c r="D24" s="108" t="s">
        <v>266</v>
      </c>
      <c r="E24" s="105" t="s">
        <v>457</v>
      </c>
      <c r="F24" s="105"/>
      <c r="G24" s="109" t="s">
        <v>456</v>
      </c>
      <c r="H24" s="110"/>
    </row>
    <row r="25" ht="26.1" customHeight="1" spans="1:8">
      <c r="A25" s="106"/>
      <c r="B25" s="106"/>
      <c r="C25" s="116"/>
      <c r="D25" s="111" t="s">
        <v>268</v>
      </c>
      <c r="E25" s="117">
        <v>100</v>
      </c>
      <c r="F25" s="117">
        <v>100</v>
      </c>
      <c r="G25" s="118"/>
      <c r="H25" s="119"/>
    </row>
    <row r="26" ht="26.1" customHeight="1" spans="1:8">
      <c r="A26" s="106"/>
      <c r="B26" s="106"/>
      <c r="C26" s="105" t="s">
        <v>269</v>
      </c>
      <c r="D26" s="108" t="s">
        <v>270</v>
      </c>
      <c r="E26" s="117">
        <v>100</v>
      </c>
      <c r="F26" s="117">
        <v>100</v>
      </c>
      <c r="G26" s="118"/>
      <c r="H26" s="119"/>
    </row>
    <row r="27" ht="26.1" customHeight="1" spans="1:8">
      <c r="A27" s="106"/>
      <c r="B27" s="106"/>
      <c r="C27" s="105" t="s">
        <v>272</v>
      </c>
      <c r="D27" s="108" t="s">
        <v>273</v>
      </c>
      <c r="E27" s="114">
        <v>1692</v>
      </c>
      <c r="F27" s="114">
        <v>1692</v>
      </c>
      <c r="G27" s="118"/>
      <c r="H27" s="119"/>
    </row>
    <row r="28" ht="26.1" customHeight="1" spans="1:8">
      <c r="A28" s="106"/>
      <c r="B28" s="106"/>
      <c r="C28" s="105"/>
      <c r="D28" s="111" t="s">
        <v>274</v>
      </c>
      <c r="E28" s="112">
        <v>2559</v>
      </c>
      <c r="F28" s="112">
        <v>2559</v>
      </c>
      <c r="G28" s="118"/>
      <c r="H28" s="119"/>
    </row>
    <row r="29" ht="26.1" customHeight="1" spans="1:8">
      <c r="A29" s="106"/>
      <c r="B29" s="106"/>
      <c r="C29" s="105"/>
      <c r="D29" s="108" t="s">
        <v>275</v>
      </c>
      <c r="E29" s="112">
        <v>1835.45</v>
      </c>
      <c r="F29" s="112">
        <v>1835.45</v>
      </c>
      <c r="G29" s="118"/>
      <c r="H29" s="119"/>
    </row>
    <row r="30" ht="26.1" customHeight="1" spans="1:8">
      <c r="A30" s="106"/>
      <c r="B30" s="106"/>
      <c r="C30" s="105"/>
      <c r="D30" s="108" t="s">
        <v>276</v>
      </c>
      <c r="E30" s="112">
        <v>10</v>
      </c>
      <c r="F30" s="112">
        <v>10</v>
      </c>
      <c r="G30" s="118"/>
      <c r="H30" s="119"/>
    </row>
    <row r="31" ht="26.1" customHeight="1" spans="1:8">
      <c r="A31" s="106"/>
      <c r="B31" s="120"/>
      <c r="C31" s="105"/>
      <c r="D31" s="108" t="s">
        <v>277</v>
      </c>
      <c r="E31" s="112">
        <v>5000</v>
      </c>
      <c r="F31" s="114">
        <v>5000</v>
      </c>
      <c r="G31" s="118"/>
      <c r="H31" s="119"/>
    </row>
    <row r="32" ht="26.1" customHeight="1" spans="1:8">
      <c r="A32" s="106"/>
      <c r="B32" s="121" t="s">
        <v>278</v>
      </c>
      <c r="C32" s="122" t="s">
        <v>139</v>
      </c>
      <c r="D32" s="108" t="s">
        <v>279</v>
      </c>
      <c r="E32" s="114">
        <v>13000</v>
      </c>
      <c r="F32" s="114">
        <v>13000</v>
      </c>
      <c r="G32" s="118"/>
      <c r="H32" s="119"/>
    </row>
    <row r="33" ht="26.1" customHeight="1" spans="1:8">
      <c r="A33" s="106"/>
      <c r="B33" s="123"/>
      <c r="C33" s="121" t="s">
        <v>141</v>
      </c>
      <c r="D33" s="108" t="s">
        <v>280</v>
      </c>
      <c r="E33" s="105" t="s">
        <v>458</v>
      </c>
      <c r="F33" s="105">
        <v>95</v>
      </c>
      <c r="G33" s="118"/>
      <c r="H33" s="119"/>
    </row>
    <row r="34" ht="26.1" customHeight="1" spans="1:8">
      <c r="A34" s="106"/>
      <c r="B34" s="123"/>
      <c r="C34" s="124"/>
      <c r="D34" s="108" t="s">
        <v>281</v>
      </c>
      <c r="E34" s="112">
        <v>12.64</v>
      </c>
      <c r="F34" s="112">
        <v>12.64</v>
      </c>
      <c r="G34" s="118"/>
      <c r="H34" s="119"/>
    </row>
    <row r="35" ht="26.1" customHeight="1" spans="1:8">
      <c r="A35" s="106"/>
      <c r="B35" s="124"/>
      <c r="C35" s="105" t="s">
        <v>282</v>
      </c>
      <c r="D35" s="108" t="s">
        <v>283</v>
      </c>
      <c r="E35" s="105" t="s">
        <v>458</v>
      </c>
      <c r="F35" s="105">
        <v>92</v>
      </c>
      <c r="G35" s="118"/>
      <c r="H35" s="119"/>
    </row>
    <row r="36" ht="26.1" customHeight="1" spans="1:8">
      <c r="A36" s="120"/>
      <c r="B36" s="105" t="s">
        <v>284</v>
      </c>
      <c r="C36" s="105" t="s">
        <v>285</v>
      </c>
      <c r="D36" s="108" t="s">
        <v>286</v>
      </c>
      <c r="E36" s="114">
        <v>85</v>
      </c>
      <c r="F36" s="114">
        <v>85</v>
      </c>
      <c r="G36" s="118"/>
      <c r="H36" s="119"/>
    </row>
    <row r="37" spans="1:8">
      <c r="A37" s="125" t="s">
        <v>287</v>
      </c>
      <c r="B37" s="126" t="s">
        <v>288</v>
      </c>
      <c r="C37" s="127"/>
      <c r="D37" s="127"/>
      <c r="E37" s="127"/>
      <c r="F37" s="127"/>
      <c r="G37" s="127"/>
      <c r="H37" s="128"/>
    </row>
    <row r="38" spans="1:8">
      <c r="A38" s="39" t="s">
        <v>289</v>
      </c>
      <c r="B38" s="39"/>
      <c r="C38" s="39"/>
      <c r="D38" s="39"/>
      <c r="E38" s="39"/>
      <c r="F38" s="39"/>
      <c r="G38" s="39"/>
      <c r="H38" s="39"/>
    </row>
    <row r="39" spans="1:8">
      <c r="A39" s="39" t="s">
        <v>290</v>
      </c>
      <c r="B39" s="39"/>
      <c r="C39" s="39"/>
      <c r="D39" s="39"/>
      <c r="E39" s="39"/>
      <c r="F39" s="39"/>
      <c r="G39" s="39"/>
      <c r="H39" s="39"/>
    </row>
    <row r="40" spans="1:8">
      <c r="A40" s="39" t="s">
        <v>291</v>
      </c>
      <c r="B40" s="39"/>
      <c r="C40" s="39"/>
      <c r="D40" s="39"/>
      <c r="E40" s="39"/>
      <c r="F40" s="39"/>
      <c r="G40" s="39"/>
      <c r="H40" s="39"/>
    </row>
  </sheetData>
  <mergeCells count="55">
    <mergeCell ref="A2:H2"/>
    <mergeCell ref="A3:H3"/>
    <mergeCell ref="A4:C4"/>
    <mergeCell ref="D4:H4"/>
    <mergeCell ref="A5:C5"/>
    <mergeCell ref="D5:H5"/>
    <mergeCell ref="A6:C6"/>
    <mergeCell ref="F6:H6"/>
    <mergeCell ref="G7:H7"/>
    <mergeCell ref="G8:H8"/>
    <mergeCell ref="G9:H9"/>
    <mergeCell ref="G10:H10"/>
    <mergeCell ref="G11:H11"/>
    <mergeCell ref="B12:D12"/>
    <mergeCell ref="E12:H12"/>
    <mergeCell ref="B13:D13"/>
    <mergeCell ref="E13:H13"/>
    <mergeCell ref="G16:H16"/>
    <mergeCell ref="G17:H17"/>
    <mergeCell ref="G18:H18"/>
    <mergeCell ref="G19:H19"/>
    <mergeCell ref="G20:H20"/>
    <mergeCell ref="G21:H21"/>
    <mergeCell ref="G22:H22"/>
    <mergeCell ref="G23:H23"/>
    <mergeCell ref="G24:H24"/>
    <mergeCell ref="G25:H25"/>
    <mergeCell ref="G26:H26"/>
    <mergeCell ref="G27:H27"/>
    <mergeCell ref="G28:H28"/>
    <mergeCell ref="G29:H29"/>
    <mergeCell ref="G30:H30"/>
    <mergeCell ref="G31:H31"/>
    <mergeCell ref="G32:H32"/>
    <mergeCell ref="G33:H33"/>
    <mergeCell ref="G34:H34"/>
    <mergeCell ref="G35:H35"/>
    <mergeCell ref="G36:H36"/>
    <mergeCell ref="B37:H37"/>
    <mergeCell ref="A38:H38"/>
    <mergeCell ref="A39:H39"/>
    <mergeCell ref="A40:H40"/>
    <mergeCell ref="A12:A13"/>
    <mergeCell ref="A14:A36"/>
    <mergeCell ref="B16:B31"/>
    <mergeCell ref="B32:B35"/>
    <mergeCell ref="C16:C20"/>
    <mergeCell ref="C21:C25"/>
    <mergeCell ref="C27:C31"/>
    <mergeCell ref="C33:C34"/>
    <mergeCell ref="D14:D15"/>
    <mergeCell ref="E14:E15"/>
    <mergeCell ref="F14:F15"/>
    <mergeCell ref="G14:H15"/>
    <mergeCell ref="A7:C11"/>
  </mergeCells>
  <pageMargins left="0.75" right="0.75" top="1" bottom="1" header="0.5" footer="0.5"/>
  <pageSetup paperSize="9" scale="67" orientation="portrait"/>
  <headerFooter/>
</worksheet>
</file>

<file path=docProps/app.xml><?xml version="1.0" encoding="utf-8"?>
<Properties xmlns="http://schemas.openxmlformats.org/officeDocument/2006/extended-properties" xmlns:vt="http://schemas.openxmlformats.org/officeDocument/2006/docPropsVTypes">
  <Application>Kingsoft Office</Application>
  <HeadingPairs>
    <vt:vector size="2" baseType="variant">
      <vt:variant>
        <vt:lpstr>工作表</vt:lpstr>
      </vt:variant>
      <vt:variant>
        <vt:i4>11</vt:i4>
      </vt:variant>
    </vt:vector>
  </HeadingPairs>
  <TitlesOfParts>
    <vt:vector size="11" baseType="lpstr">
      <vt:lpstr>1-1林业草原改革发展2025</vt:lpstr>
      <vt:lpstr>油茶奖补资金汇总表</vt:lpstr>
      <vt:lpstr>国土绿化资金汇总表</vt:lpstr>
      <vt:lpstr>1-2株洲茶油奖补2025</vt:lpstr>
      <vt:lpstr>1-3永州茶油奖补2025</vt:lpstr>
      <vt:lpstr>1-4衡阳油茶奖补2025</vt:lpstr>
      <vt:lpstr>1-5邵阳油茶奖补2025</vt:lpstr>
      <vt:lpstr>1-6怀化油茶奖补2025</vt:lpstr>
      <vt:lpstr>1-7郴州国土绿化2025</vt:lpstr>
      <vt:lpstr>株洲国土绿化2024</vt:lpstr>
      <vt:lpstr>1-8永州国土绿化2025</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kylin</dc:creator>
  <cp:lastModifiedBy>Y</cp:lastModifiedBy>
  <dcterms:created xsi:type="dcterms:W3CDTF">2024-03-22T13:49:00Z</dcterms:created>
  <dcterms:modified xsi:type="dcterms:W3CDTF">2026-03-26T04:57:33Z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alculationRule">
    <vt:i4>0</vt:i4>
  </property>
  <property fmtid="{D5CDD505-2E9C-101B-9397-08002B2CF9AE}" pid="3" name="KSOProductBuildVer">
    <vt:lpwstr>2052-12.8.2.19823</vt:lpwstr>
  </property>
  <property fmtid="{D5CDD505-2E9C-101B-9397-08002B2CF9AE}" pid="4" name="ICV">
    <vt:lpwstr>E1332663D037404A9A5AA6943D2F5646_13</vt:lpwstr>
  </property>
</Properties>
</file>